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Creante\2024\septembrie\0209\site\"/>
    </mc:Choice>
  </mc:AlternateContent>
  <xr:revisionPtr revIDLastSave="0" documentId="13_ncr:1_{CE4A04EA-03C4-48EC-AD3C-39B1022BA7F2}" xr6:coauthVersionLast="47" xr6:coauthVersionMax="47" xr10:uidLastSave="{00000000-0000-0000-0000-000000000000}"/>
  <bookViews>
    <workbookView xWindow="-120" yWindow="-120" windowWidth="29040" windowHeight="15990" tabRatio="564" xr2:uid="{00000000-000D-0000-FFFF-FFFF00000000}"/>
  </bookViews>
  <sheets>
    <sheet name="Creante transport general" sheetId="3" r:id="rId1"/>
  </sheets>
  <definedNames>
    <definedName name="_xlnm._FilterDatabase" localSheetId="0" hidden="1">'Creante transport general'!$A$112:$D$363</definedName>
    <definedName name="_xlnm.Print_Area" localSheetId="0">'Creante transport general'!$A$1:$D$363</definedName>
  </definedNames>
  <calcPr calcId="191029"/>
</workbook>
</file>

<file path=xl/calcChain.xml><?xml version="1.0" encoding="utf-8"?>
<calcChain xmlns="http://schemas.openxmlformats.org/spreadsheetml/2006/main">
  <c r="D264" i="3" l="1"/>
  <c r="D260" i="3"/>
  <c r="B260" i="3"/>
  <c r="C260" i="3"/>
  <c r="D361" i="3" l="1"/>
  <c r="D77" i="3" l="1"/>
  <c r="D63" i="3" l="1"/>
  <c r="B361" i="3" l="1"/>
  <c r="C361" i="3"/>
  <c r="B362" i="3" l="1"/>
  <c r="C362" i="3"/>
  <c r="D99" i="3"/>
  <c r="B85" i="3"/>
  <c r="B52" i="3"/>
  <c r="C101" i="3"/>
  <c r="D22" i="3"/>
  <c r="C22" i="3"/>
  <c r="D8" i="3"/>
  <c r="B107" i="3"/>
  <c r="D101" i="3"/>
  <c r="D107" i="3" s="1"/>
  <c r="D13" i="3"/>
  <c r="C8" i="3"/>
  <c r="D65" i="3"/>
  <c r="D51" i="3"/>
  <c r="D52" i="3" s="1"/>
  <c r="D21" i="3"/>
  <c r="D84" i="3"/>
  <c r="C96" i="3"/>
  <c r="B96" i="3"/>
  <c r="B99" i="3" s="1"/>
  <c r="B68" i="3"/>
  <c r="C68" i="3"/>
  <c r="C72" i="3" s="1"/>
  <c r="D74" i="3"/>
  <c r="D59" i="3"/>
  <c r="C92" i="3"/>
  <c r="C80" i="3"/>
  <c r="C74" i="3"/>
  <c r="C15" i="3"/>
  <c r="C35" i="3"/>
  <c r="C32" i="3"/>
  <c r="B30" i="3"/>
  <c r="C12" i="3"/>
  <c r="D85" i="3" l="1"/>
  <c r="D72" i="3"/>
  <c r="B108" i="3"/>
  <c r="C99" i="3"/>
  <c r="D362" i="3"/>
  <c r="B53" i="3"/>
  <c r="D108" i="3"/>
  <c r="B72" i="3"/>
  <c r="B86" i="3" s="1"/>
  <c r="C52" i="3"/>
  <c r="D30" i="3"/>
  <c r="D53" i="3" s="1"/>
  <c r="C85" i="3"/>
  <c r="C86" i="3" s="1"/>
  <c r="C30" i="3"/>
  <c r="C107" i="3"/>
  <c r="C108" i="3" l="1"/>
  <c r="B363" i="3"/>
  <c r="C53" i="3"/>
  <c r="D86" i="3"/>
  <c r="D363" i="3" s="1"/>
  <c r="C363" i="3" l="1"/>
</calcChain>
</file>

<file path=xl/sharedStrings.xml><?xml version="1.0" encoding="utf-8"?>
<sst xmlns="http://schemas.openxmlformats.org/spreadsheetml/2006/main" count="370" uniqueCount="250">
  <si>
    <t>Nume client</t>
  </si>
  <si>
    <t>TOTAL ELECTRIC OLTENIA SA</t>
  </si>
  <si>
    <t>ALSO ENERG SRL</t>
  </si>
  <si>
    <t>CET ENERGOTERM RESITA SA</t>
  </si>
  <si>
    <t>GEVCO</t>
  </si>
  <si>
    <t>CET BRASOV</t>
  </si>
  <si>
    <t>CET Iasi</t>
  </si>
  <si>
    <t>RAAN</t>
  </si>
  <si>
    <t>CET Govora</t>
  </si>
  <si>
    <t>Energotrans</t>
  </si>
  <si>
    <t>Korlea Invest AS</t>
  </si>
  <si>
    <t>CET Braila</t>
  </si>
  <si>
    <t>Exclusiv Agro Line (Aton Transilvania SRL)</t>
  </si>
  <si>
    <t>CE Hunedoara (Electrocentrale Paroseni)</t>
  </si>
  <si>
    <t>Ennet Grup</t>
  </si>
  <si>
    <t>ENERGY COGENERATION GROUP</t>
  </si>
  <si>
    <t>Romenergy Industry</t>
  </si>
  <si>
    <t>UGM ENERGY TRADING SRL</t>
  </si>
  <si>
    <t>VERTA TEL</t>
  </si>
  <si>
    <t>Energy Holding</t>
  </si>
  <si>
    <t>Fidelis Energy</t>
  </si>
  <si>
    <t>Verta Tel</t>
  </si>
  <si>
    <t>CET Govora SA</t>
  </si>
  <si>
    <t>ELECTROCENTRALE BUCURESTI SA</t>
  </si>
  <si>
    <t>INVERSOLAR ENERGY SA</t>
  </si>
  <si>
    <t xml:space="preserve">TRANSENERGO COM </t>
  </si>
  <si>
    <t>Facturi principal</t>
  </si>
  <si>
    <t>Total principal</t>
  </si>
  <si>
    <t>CET  BRASOV</t>
  </si>
  <si>
    <t>ROMENERGY INDUSTRY</t>
  </si>
  <si>
    <t>Rudnap</t>
  </si>
  <si>
    <t>CET IASI</t>
  </si>
  <si>
    <t>GEVCO SRL</t>
  </si>
  <si>
    <t>Korlea Invest as</t>
  </si>
  <si>
    <t>Exclusiv Agro Line (Aton Transilvania)</t>
  </si>
  <si>
    <t>Total sume societati in faliment</t>
  </si>
  <si>
    <t>ICPE ELECTROCOND TECHNOLOGIES SA</t>
  </si>
  <si>
    <t>UGM Energy</t>
  </si>
  <si>
    <t>ICCO ELECTRIC SRL</t>
  </si>
  <si>
    <t>CE Hunedoara</t>
  </si>
  <si>
    <t>Electrica Serv</t>
  </si>
  <si>
    <t xml:space="preserve">ELECTROCENTRALE BUCURESTI </t>
  </si>
  <si>
    <t>Total sume de recuperat juridic</t>
  </si>
  <si>
    <t>Total sume de recuperat comercial</t>
  </si>
  <si>
    <t>Creante nascute pana in anul 2013</t>
  </si>
  <si>
    <t>Creante nascute in perioada 2014-2016</t>
  </si>
  <si>
    <t>Energy Cogeneration Group</t>
  </si>
  <si>
    <t xml:space="preserve">KDF Energy </t>
  </si>
  <si>
    <t>ARELCO Power</t>
  </si>
  <si>
    <t>Elsaco Energy</t>
  </si>
  <si>
    <t>Menarom-PEC SA</t>
  </si>
  <si>
    <t>POLIMED ENERGY TRADING SRL</t>
  </si>
  <si>
    <t>ICESA ENERGY SRL (FOST UCM ENERGY SRL)</t>
  </si>
  <si>
    <t>ELECTRICOM SA</t>
  </si>
  <si>
    <t>ARINNA DEVELOPMENT SA</t>
  </si>
  <si>
    <t>EOLICA DOBROGEA ONE SA</t>
  </si>
  <si>
    <t>BIOL ENERGY SRL</t>
  </si>
  <si>
    <t>Elsaco Energy SRL</t>
  </si>
  <si>
    <t>ABSOLUTE ENERGY SRL</t>
  </si>
  <si>
    <t>ECOGEN ENERGY SA</t>
  </si>
  <si>
    <t>EVA ENERGY SA</t>
  </si>
  <si>
    <t>NEPTUN SA</t>
  </si>
  <si>
    <t>PHOTOVOLTAIC GREEN PROJECT SRL</t>
  </si>
  <si>
    <t>EVIVA NALBANT SRL</t>
  </si>
  <si>
    <t>RCS&amp;RDS SA</t>
  </si>
  <si>
    <t>ELSID SA</t>
  </si>
  <si>
    <t>ELECTRICA SERV SRL</t>
  </si>
  <si>
    <t>ENVISAN NV,BELGIA-SUCURSALA PITESTI</t>
  </si>
  <si>
    <t xml:space="preserve">HORIA GREEN SRL </t>
  </si>
  <si>
    <t>ICCO ENERG SRL</t>
  </si>
  <si>
    <t>MET ROMANIA ENERGY MARKETING SRL</t>
  </si>
  <si>
    <t>Caracal Solar Alpha SRL</t>
  </si>
  <si>
    <t>Ra-Ra Parc SRL</t>
  </si>
  <si>
    <t>A6 IMPEX SA</t>
  </si>
  <si>
    <t>CET Arad SA</t>
  </si>
  <si>
    <t>VIR COMPANY INTERNATIONAL SRL</t>
  </si>
  <si>
    <t>Ecosfer Energy SRL</t>
  </si>
  <si>
    <t xml:space="preserve">MENAROM PEC SA </t>
  </si>
  <si>
    <t>Plenerg SRL</t>
  </si>
  <si>
    <t xml:space="preserve">EOLIAN PROJECT SRL </t>
  </si>
  <si>
    <t>LEMAR GRUP SRL</t>
  </si>
  <si>
    <t>Energotrans SRL</t>
  </si>
  <si>
    <t>Aderro GP Energy SRL</t>
  </si>
  <si>
    <t>ENERGIA VERDE VENTUNO SRL</t>
  </si>
  <si>
    <t>VEOLIA ENERGIE PRAHOVA SRL</t>
  </si>
  <si>
    <t>VRISH PRO INVESTMENTS SRL</t>
  </si>
  <si>
    <t>LC BUSINESS S.R.L.</t>
  </si>
  <si>
    <t>GRENERG SRL</t>
  </si>
  <si>
    <t>POWER CLOUDS SRL</t>
  </si>
  <si>
    <t>Servicii Comunale SA</t>
  </si>
  <si>
    <t>ANCHOR GRUP SA</t>
  </si>
  <si>
    <t>CET ARAD SA</t>
  </si>
  <si>
    <t>GENERAL CONCRETE CERNAVODA SRL</t>
  </si>
  <si>
    <t>ECO2ENERGY CHOICE SRL</t>
  </si>
  <si>
    <t>SKYBASE ENERGY SRL</t>
  </si>
  <si>
    <t>SPECTRUM TECH SRL</t>
  </si>
  <si>
    <t>ELECTRO HOLDING SRL</t>
  </si>
  <si>
    <t>ENERGIA GAS &amp; POWER SRL</t>
  </si>
  <si>
    <t>VEOLIA ENERGIE IASI SA</t>
  </si>
  <si>
    <t>Rulmenti SA</t>
  </si>
  <si>
    <t>ENERGO SMART INVEST SRL</t>
  </si>
  <si>
    <t xml:space="preserve">CONTOURGLOBAL SOLUTIONS (PLOIESTI) SRL </t>
  </si>
  <si>
    <t>WAREHOUSES DE PAUW ROMANIA SRL</t>
  </si>
  <si>
    <t>ArcelorMittal Galati SA</t>
  </si>
  <si>
    <t xml:space="preserve">EOLIAN GENERATOR SRL </t>
  </si>
  <si>
    <t>Elektra Green Power SRL</t>
  </si>
  <si>
    <t>Vanju Mare Solar SA</t>
  </si>
  <si>
    <t>FORT GREEN ENERGY SRL</t>
  </si>
  <si>
    <t>Blue Planet Investments SRL</t>
  </si>
  <si>
    <t>PC MANAGEMENT &amp; CONSULTING SRL</t>
  </si>
  <si>
    <t>GENERAL ENERGETIC SA</t>
  </si>
  <si>
    <t>Electro Energy Sud SRL</t>
  </si>
  <si>
    <t>ENET SA</t>
  </si>
  <si>
    <t>Enev Avrig SRL</t>
  </si>
  <si>
    <t>NUCLEARELECTRICA SA</t>
  </si>
  <si>
    <t xml:space="preserve">ELECTROCARBON SA </t>
  </si>
  <si>
    <t>ESPE ENERGIA SRL</t>
  </si>
  <si>
    <t xml:space="preserve">ELECTRICA FURNIZARE SA </t>
  </si>
  <si>
    <t>Romgaz SA</t>
  </si>
  <si>
    <t>Facturi de penalități</t>
  </si>
  <si>
    <t>Total penalități</t>
  </si>
  <si>
    <t>1.Clienți restanți în procedură de lichidare juridică (faliment)</t>
  </si>
  <si>
    <t>Total sume societati in insolvență</t>
  </si>
  <si>
    <t>3.Clienți restanți - de recuperat comercial</t>
  </si>
  <si>
    <t>DISTRIBUȚIE ENERGIE OLTENIA SA</t>
  </si>
  <si>
    <t>Total Serviciul de transport și sistem</t>
  </si>
  <si>
    <t>COMPLEXUL ENERGETIC HUNEDOARA SA</t>
  </si>
  <si>
    <t>EOL Energy SRL</t>
  </si>
  <si>
    <t>EVOBITS INFORMATION TECHNOLOGY SRL</t>
  </si>
  <si>
    <t>SOCIETATEA COMPLEXUL ENERGETIC OLTENIA SA</t>
  </si>
  <si>
    <t>EOLIAN CENTER SRL</t>
  </si>
  <si>
    <t>M &amp; M 2008 SRL</t>
  </si>
  <si>
    <t xml:space="preserve">MONSSON TRADING SRL </t>
  </si>
  <si>
    <t>PREFAB SA</t>
  </si>
  <si>
    <t>VIS SOLARIS 2011 SRL</t>
  </si>
  <si>
    <t>2b.Clienți restanți de recuperat pe cale juridică</t>
  </si>
  <si>
    <t>2a.Clienți restanți de recuperat pe cale juridică (insolvență)</t>
  </si>
  <si>
    <t>Veolia Energie Romania SA</t>
  </si>
  <si>
    <t xml:space="preserve">NIS PETROL SRL </t>
  </si>
  <si>
    <t>Casa Crang SRL</t>
  </si>
  <si>
    <t>Donau Chem SRL</t>
  </si>
  <si>
    <t>LJG GREEN SOURCE ENERGY ALPHA SA</t>
  </si>
  <si>
    <t>EFT Furnizare SRL</t>
  </si>
  <si>
    <t>BIO ELECTRICA TRANSILVANIA SRL</t>
  </si>
  <si>
    <t>LJG GREEN SOURCE ENERGY GAMMA SRL</t>
  </si>
  <si>
    <t>ELECTRICA ENERGIE VERDE 1 SRL</t>
  </si>
  <si>
    <t>Enol Grup SA</t>
  </si>
  <si>
    <t>HERMES ENERGY INTERNATIONAL SRL</t>
  </si>
  <si>
    <t>RIG BIOMASS SRL</t>
  </si>
  <si>
    <t>VERONIKI WIND SRL</t>
  </si>
  <si>
    <t>OVIDIU DEVELOPMENT SA</t>
  </si>
  <si>
    <t>SOCIETATEA NATIONALA DE GAZE NATURALE ROMGAZ SA</t>
  </si>
  <si>
    <t>IMPERIAL DEVELOPMENT SRL</t>
  </si>
  <si>
    <t>EDPR ROMANIA SRL</t>
  </si>
  <si>
    <t>ENEX SRL</t>
  </si>
  <si>
    <t>ENOL GRUP SA</t>
  </si>
  <si>
    <t>Izvor de Lumina SRL</t>
  </si>
  <si>
    <t>AIK Energy Romania SRL</t>
  </si>
  <si>
    <t>Blue Line Energy SRL</t>
  </si>
  <si>
    <t>RENOVATIO TRADING SRL</t>
  </si>
  <si>
    <t>Tinmar Energy SA</t>
  </si>
  <si>
    <t>ELPETRA ENERGY EAD</t>
  </si>
  <si>
    <t>ELEKTRA WIND POWER SRL</t>
  </si>
  <si>
    <t>LJG GREEN SOURCE ENERGY BETA SRL</t>
  </si>
  <si>
    <t>ROMELECTRO SA</t>
  </si>
  <si>
    <t>SUN ENERGY COMPLET SA</t>
  </si>
  <si>
    <t>TERMOFICARE ORADEA SA</t>
  </si>
  <si>
    <t>MVM FUTURE ENERGY TECHNOLOGY SRL</t>
  </si>
  <si>
    <t>HORIA GREEN SRL</t>
  </si>
  <si>
    <t xml:space="preserve">MVM FUTURE ENERGY TECHNOLOGY SRL </t>
  </si>
  <si>
    <t>ADERRO GP ENERGY SRL</t>
  </si>
  <si>
    <t>ENERGY TECH ENTERA SRL</t>
  </si>
  <si>
    <t>GETICA 95 COM SRL</t>
  </si>
  <si>
    <t>HIDROELECTRICA SA</t>
  </si>
  <si>
    <t>RULMENTI SA</t>
  </si>
  <si>
    <t>AROVI ENERGY SRL</t>
  </si>
  <si>
    <t>ENEL GREEN POWER ROMANIA SRL</t>
  </si>
  <si>
    <t>XALANDINE ENERGY SRL</t>
  </si>
  <si>
    <t>Jas Energy Trading SRO</t>
  </si>
  <si>
    <t>ALIVE CAPITAL SA</t>
  </si>
  <si>
    <t>ALIZEU EOLIAN SA</t>
  </si>
  <si>
    <t>BRAILA WINDS SRL</t>
  </si>
  <si>
    <t>SOLAR ELECTRIC FRASINET SA</t>
  </si>
  <si>
    <t>LAND POWER SA</t>
  </si>
  <si>
    <t>CLUE SOLAR SRL</t>
  </si>
  <si>
    <t>ENERGY GRID SRL</t>
  </si>
  <si>
    <t>GPSB SOLARIS 48 SRL</t>
  </si>
  <si>
    <t>KENTAX ENERGY SRL</t>
  </si>
  <si>
    <t>ROMKUMULO SRL</t>
  </si>
  <si>
    <t>MUNICIPIUL IASI-ACTIVITATE ECONOMICA</t>
  </si>
  <si>
    <t>ENERGY TRADE ACTIV SA</t>
  </si>
  <si>
    <t>RES ENERGY SOLUTIONS SA</t>
  </si>
  <si>
    <t>VAROKUB ENERGY DEVELOPMENT SRL</t>
  </si>
  <si>
    <t>EOL ENERGY SRL</t>
  </si>
  <si>
    <t>DACIA ENERGY SOLUTIONS SRL</t>
  </si>
  <si>
    <t>EDF TRADING LIMITED</t>
  </si>
  <si>
    <t>AIK ENERGY ROMANIA SRL</t>
  </si>
  <si>
    <t>ECOENERGIA SRL</t>
  </si>
  <si>
    <t>BLUE SAND INVESTMENT SRL</t>
  </si>
  <si>
    <t xml:space="preserve">DACIA ENERGY SOLUTIONS SRL </t>
  </si>
  <si>
    <t>E-Distributie Muntenia SA</t>
  </si>
  <si>
    <t>EGGER ROMANIA SRL</t>
  </si>
  <si>
    <t>TMK HYDROENERGY POWER SRL</t>
  </si>
  <si>
    <t>SOLAR FUTURE ENERGY SRL</t>
  </si>
  <si>
    <t>INDUSTRIAL ENERGY SA</t>
  </si>
  <si>
    <t>REPSAN ENERGY SRL</t>
  </si>
  <si>
    <t>Nova Power&amp;Gas SRL</t>
  </si>
  <si>
    <t>SUN WAVE ENERGY SRL</t>
  </si>
  <si>
    <t>Energy Core Development SRL</t>
  </si>
  <si>
    <t>Premier Energy SRL</t>
  </si>
  <si>
    <t>Trade Motion SRL</t>
  </si>
  <si>
    <t>Blue Sand Investment SRL</t>
  </si>
  <si>
    <t>Crest Energy SRL</t>
  </si>
  <si>
    <t>SOCIETATEA ELECTROCENTRALE CRAIOVA SA</t>
  </si>
  <si>
    <t>AOT ENERGY SRL</t>
  </si>
  <si>
    <t>COOPERATIVADEENERGIE FURNIZARE SRL</t>
  </si>
  <si>
    <t>LIBERTY GALATI SA</t>
  </si>
  <si>
    <t>ELECTROGRUP INFRASTRUCTURE SA</t>
  </si>
  <si>
    <t>VIENNA ENERGY FORTA NATURALA SRL</t>
  </si>
  <si>
    <t>DISTRIBUTIE ENERGIE ELECTRICA ROMANIA SA</t>
  </si>
  <si>
    <t>NRX WIND SRL</t>
  </si>
  <si>
    <t>ENERGOCOM SA-CHISINAU-SUCURSALA OTOPENI</t>
  </si>
  <si>
    <t>SUN CHALENGE SRL</t>
  </si>
  <si>
    <t>TINMAR GREEN ENERGY SRL</t>
  </si>
  <si>
    <t xml:space="preserve">ELECTRO HOLDING SRL </t>
  </si>
  <si>
    <t>TRADE MOTION SRL</t>
  </si>
  <si>
    <t>TERMO PLOIESTI SRL</t>
  </si>
  <si>
    <t>NICOLAE BALCESCU REGENERABILE SRL</t>
  </si>
  <si>
    <t>CONTI GREEN PROJECTS SRL</t>
  </si>
  <si>
    <t>MAZARINE ENERGY ROMANIA SRL</t>
  </si>
  <si>
    <t>MEGALODON STORAGE SRL</t>
  </si>
  <si>
    <t>ROMENERGY TRADING SRL</t>
  </si>
  <si>
    <t>HS TIMBER PRODUCTIONS SEBES SR</t>
  </si>
  <si>
    <t>VERBUND WIND POWER ROMANIA SRL</t>
  </si>
  <si>
    <t>INGKA INVESTMENTS RENEWABLE ENERGY ROMANIA SRL</t>
  </si>
  <si>
    <t>CASORI SRL</t>
  </si>
  <si>
    <t>D.Trading d.o.o.</t>
  </si>
  <si>
    <t>HS TIMBER PRODUCTIONS SEBES SRL</t>
  </si>
  <si>
    <t>VITOL GAS &amp; POWER BV</t>
  </si>
  <si>
    <t>SOCIETATEA ENERGETICA ELECTRICA SA</t>
  </si>
  <si>
    <t>B&amp;D WORLD TRADING SRL</t>
  </si>
  <si>
    <t>MAR-TIN SOLAR ENERGY SRL</t>
  </si>
  <si>
    <t>SOLPRIM SRL</t>
  </si>
  <si>
    <t>Transenergo Com SRL</t>
  </si>
  <si>
    <t>GREENLIGHT SOLUTIONS SRL</t>
  </si>
  <si>
    <t>RESTART ENERGY ONE SA</t>
  </si>
  <si>
    <t>IRIDEX GROUP SRL</t>
  </si>
  <si>
    <t>Creanțe transport la data de 02.09.2024</t>
  </si>
  <si>
    <t>Valoare neîncasată la data de 02 09 2024 (Lei)</t>
  </si>
  <si>
    <t>Nota: Creantele prezentate in acest tabel sunt valabile la data intocmirii. Pentru informatii actualizate va rugam sa ne contactati la numarul de telefon 021-303.57.23 sau pe e-mail la adresa relatii.piata.energie@transelectrica.ro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</si>
</sst>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6" applyNumberFormat="0" applyAlignment="0" applyProtection="0"/>
    <xf numFmtId="0" fontId="9" fillId="28" borderId="7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6" applyNumberFormat="0" applyAlignment="0" applyProtection="0"/>
    <xf numFmtId="0" fontId="16" fillId="0" borderId="11" applyNumberFormat="0" applyFill="0" applyAlignment="0" applyProtection="0"/>
    <xf numFmtId="0" fontId="17" fillId="31" borderId="0" applyNumberFormat="0" applyBorder="0" applyAlignment="0" applyProtection="0"/>
    <xf numFmtId="0" fontId="5" fillId="0" borderId="0"/>
    <xf numFmtId="0" fontId="5" fillId="32" borderId="12" applyNumberFormat="0" applyFont="0" applyAlignment="0" applyProtection="0"/>
    <xf numFmtId="0" fontId="18" fillId="27" borderId="13" applyNumberFormat="0" applyAlignment="0" applyProtection="0"/>
    <xf numFmtId="0" fontId="19" fillId="0" borderId="0" applyNumberFormat="0" applyFill="0" applyBorder="0" applyAlignment="0" applyProtection="0"/>
    <xf numFmtId="0" fontId="20" fillId="0" borderId="14" applyNumberFormat="0" applyFill="0" applyAlignment="0" applyProtection="0"/>
    <xf numFmtId="0" fontId="21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 applyProtection="1">
      <alignment horizontal="left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33" borderId="1" xfId="0" applyFont="1" applyFill="1" applyBorder="1" applyAlignment="1" applyProtection="1">
      <alignment horizontal="left"/>
      <protection locked="0"/>
    </xf>
    <xf numFmtId="4" fontId="3" fillId="33" borderId="1" xfId="0" applyNumberFormat="1" applyFont="1" applyFill="1" applyBorder="1" applyProtection="1">
      <protection locked="0"/>
    </xf>
    <xf numFmtId="4" fontId="3" fillId="0" borderId="1" xfId="0" applyNumberFormat="1" applyFont="1" applyBorder="1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4" fontId="3" fillId="0" borderId="0" xfId="0" applyNumberFormat="1" applyFont="1" applyProtection="1"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0" fontId="3" fillId="33" borderId="1" xfId="0" applyFont="1" applyFill="1" applyBorder="1" applyAlignment="1" applyProtection="1">
      <alignment wrapText="1"/>
      <protection locked="0"/>
    </xf>
    <xf numFmtId="4" fontId="3" fillId="33" borderId="1" xfId="0" applyNumberFormat="1" applyFont="1" applyFill="1" applyBorder="1" applyAlignment="1" applyProtection="1">
      <alignment vertical="center"/>
      <protection locked="0"/>
    </xf>
    <xf numFmtId="0" fontId="3" fillId="3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4" fontId="3" fillId="0" borderId="2" xfId="0" applyNumberFormat="1" applyFont="1" applyBorder="1" applyProtection="1">
      <protection locked="0"/>
    </xf>
    <xf numFmtId="4" fontId="3" fillId="33" borderId="2" xfId="0" applyNumberFormat="1" applyFont="1" applyFill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4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34" borderId="1" xfId="0" applyFont="1" applyFill="1" applyBorder="1" applyAlignment="1">
      <alignment horizontal="center" vertical="center" wrapText="1"/>
    </xf>
    <xf numFmtId="4" fontId="4" fillId="34" borderId="1" xfId="0" applyNumberFormat="1" applyFont="1" applyFill="1" applyBorder="1" applyAlignment="1">
      <alignment horizontal="center" vertical="center" wrapText="1"/>
    </xf>
    <xf numFmtId="0" fontId="4" fillId="35" borderId="1" xfId="0" applyFont="1" applyFill="1" applyBorder="1" applyAlignment="1">
      <alignment horizontal="center" vertical="center" wrapText="1"/>
    </xf>
    <xf numFmtId="4" fontId="1" fillId="35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2" fillId="34" borderId="3" xfId="0" applyFont="1" applyFill="1" applyBorder="1" applyAlignment="1">
      <alignment horizontal="left"/>
    </xf>
    <xf numFmtId="4" fontId="2" fillId="34" borderId="3" xfId="0" applyNumberFormat="1" applyFont="1" applyFill="1" applyBorder="1"/>
    <xf numFmtId="4" fontId="1" fillId="3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" fontId="2" fillId="34" borderId="3" xfId="0" applyNumberFormat="1" applyFont="1" applyFill="1" applyBorder="1" applyAlignment="1">
      <alignment horizontal="right"/>
    </xf>
    <xf numFmtId="0" fontId="2" fillId="34" borderId="1" xfId="0" applyFont="1" applyFill="1" applyBorder="1" applyAlignment="1">
      <alignment horizontal="left"/>
    </xf>
    <xf numFmtId="4" fontId="2" fillId="34" borderId="1" xfId="0" applyNumberFormat="1" applyFont="1" applyFill="1" applyBorder="1" applyAlignment="1">
      <alignment horizontal="right"/>
    </xf>
    <xf numFmtId="4" fontId="1" fillId="0" borderId="2" xfId="0" applyNumberFormat="1" applyFont="1" applyBorder="1" applyProtection="1">
      <protection locked="0"/>
    </xf>
    <xf numFmtId="4" fontId="1" fillId="0" borderId="2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4" fontId="1" fillId="33" borderId="2" xfId="0" applyNumberFormat="1" applyFont="1" applyFill="1" applyBorder="1" applyAlignment="1">
      <alignment vertical="center"/>
    </xf>
    <xf numFmtId="4" fontId="3" fillId="33" borderId="2" xfId="0" applyNumberFormat="1" applyFont="1" applyFill="1" applyBorder="1" applyAlignment="1">
      <alignment vertical="center"/>
    </xf>
    <xf numFmtId="0" fontId="2" fillId="0" borderId="0" xfId="0" applyFont="1" applyProtection="1">
      <protection locked="0"/>
    </xf>
    <xf numFmtId="4" fontId="1" fillId="0" borderId="4" xfId="0" applyNumberFormat="1" applyFont="1" applyBorder="1"/>
    <xf numFmtId="4" fontId="1" fillId="0" borderId="3" xfId="0" applyNumberFormat="1" applyFont="1" applyBorder="1"/>
    <xf numFmtId="4" fontId="3" fillId="0" borderId="1" xfId="0" applyNumberFormat="1" applyFont="1" applyBorder="1" applyAlignment="1" applyProtection="1">
      <alignment vertical="center"/>
      <protection locked="0"/>
    </xf>
    <xf numFmtId="4" fontId="3" fillId="0" borderId="3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4" fontId="1" fillId="0" borderId="1" xfId="0" applyNumberFormat="1" applyFont="1" applyBorder="1"/>
    <xf numFmtId="0" fontId="1" fillId="33" borderId="3" xfId="0" applyFont="1" applyFill="1" applyBorder="1" applyAlignment="1" applyProtection="1">
      <alignment wrapText="1"/>
      <protection locked="0"/>
    </xf>
    <xf numFmtId="4" fontId="1" fillId="33" borderId="4" xfId="0" applyNumberFormat="1" applyFont="1" applyFill="1" applyBorder="1"/>
    <xf numFmtId="4" fontId="2" fillId="34" borderId="4" xfId="0" applyNumberFormat="1" applyFont="1" applyFill="1" applyBorder="1" applyAlignment="1">
      <alignment horizontal="right"/>
    </xf>
    <xf numFmtId="0" fontId="1" fillId="33" borderId="1" xfId="0" applyFont="1" applyFill="1" applyBorder="1" applyAlignment="1" applyProtection="1">
      <alignment wrapText="1"/>
      <protection locked="0"/>
    </xf>
    <xf numFmtId="4" fontId="3" fillId="33" borderId="15" xfId="0" applyNumberFormat="1" applyFont="1" applyFill="1" applyBorder="1" applyProtection="1">
      <protection locked="0"/>
    </xf>
    <xf numFmtId="4" fontId="3" fillId="33" borderId="4" xfId="0" applyNumberFormat="1" applyFont="1" applyFill="1" applyBorder="1" applyAlignment="1">
      <alignment vertical="center"/>
    </xf>
    <xf numFmtId="0" fontId="1" fillId="33" borderId="1" xfId="0" applyFont="1" applyFill="1" applyBorder="1" applyAlignment="1" applyProtection="1">
      <alignment horizontal="left" vertical="center" wrapText="1"/>
      <protection locked="0"/>
    </xf>
    <xf numFmtId="0" fontId="1" fillId="33" borderId="1" xfId="0" applyFont="1" applyFill="1" applyBorder="1" applyAlignment="1" applyProtection="1">
      <alignment horizontal="left"/>
      <protection locked="0"/>
    </xf>
    <xf numFmtId="0" fontId="1" fillId="33" borderId="5" xfId="0" applyFont="1" applyFill="1" applyBorder="1" applyAlignment="1" applyProtection="1">
      <alignment horizontal="left"/>
      <protection locked="0"/>
    </xf>
    <xf numFmtId="0" fontId="4" fillId="33" borderId="1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vertical="center"/>
    </xf>
    <xf numFmtId="0" fontId="3" fillId="33" borderId="1" xfId="0" applyFont="1" applyFill="1" applyBorder="1" applyAlignment="1">
      <alignment vertical="center"/>
    </xf>
    <xf numFmtId="0" fontId="2" fillId="33" borderId="3" xfId="0" applyFont="1" applyFill="1" applyBorder="1" applyAlignment="1">
      <alignment horizontal="left"/>
    </xf>
    <xf numFmtId="0" fontId="1" fillId="33" borderId="0" xfId="0" applyFont="1" applyFill="1" applyAlignment="1" applyProtection="1">
      <alignment horizontal="left"/>
      <protection locked="0"/>
    </xf>
    <xf numFmtId="0" fontId="4" fillId="33" borderId="0" xfId="0" applyFont="1" applyFill="1" applyAlignment="1" applyProtection="1">
      <alignment horizontal="left"/>
      <protection locked="0"/>
    </xf>
    <xf numFmtId="0" fontId="3" fillId="33" borderId="3" xfId="0" applyFont="1" applyFill="1" applyBorder="1" applyAlignment="1" applyProtection="1">
      <alignment horizontal="left"/>
      <protection locked="0"/>
    </xf>
    <xf numFmtId="0" fontId="2" fillId="35" borderId="1" xfId="0" applyFont="1" applyFill="1" applyBorder="1"/>
    <xf numFmtId="4" fontId="2" fillId="35" borderId="1" xfId="0" applyNumberFormat="1" applyFont="1" applyFill="1" applyBorder="1" applyAlignment="1" applyProtection="1">
      <alignment horizontal="right"/>
      <protection locked="0"/>
    </xf>
    <xf numFmtId="0" fontId="2" fillId="35" borderId="3" xfId="0" applyFont="1" applyFill="1" applyBorder="1"/>
    <xf numFmtId="4" fontId="2" fillId="35" borderId="4" xfId="0" applyNumberFormat="1" applyFont="1" applyFill="1" applyBorder="1"/>
    <xf numFmtId="4" fontId="2" fillId="35" borderId="1" xfId="0" applyNumberFormat="1" applyFont="1" applyFill="1" applyBorder="1" applyAlignment="1">
      <alignment vertical="center"/>
    </xf>
    <xf numFmtId="0" fontId="2" fillId="33" borderId="1" xfId="0" applyFont="1" applyFill="1" applyBorder="1"/>
    <xf numFmtId="0" fontId="1" fillId="0" borderId="3" xfId="0" applyFont="1" applyBorder="1" applyAlignment="1" applyProtection="1">
      <alignment horizontal="left"/>
      <protection locked="0"/>
    </xf>
    <xf numFmtId="0" fontId="4" fillId="34" borderId="3" xfId="0" applyFont="1" applyFill="1" applyBorder="1" applyAlignment="1">
      <alignment horizontal="center" vertical="center" wrapText="1"/>
    </xf>
    <xf numFmtId="4" fontId="4" fillId="34" borderId="4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/>
    </xf>
    <xf numFmtId="0" fontId="1" fillId="33" borderId="3" xfId="0" applyFont="1" applyFill="1" applyBorder="1"/>
    <xf numFmtId="4" fontId="1" fillId="33" borderId="1" xfId="0" applyNumberFormat="1" applyFont="1" applyFill="1" applyBorder="1"/>
    <xf numFmtId="4" fontId="1" fillId="33" borderId="3" xfId="0" applyNumberFormat="1" applyFont="1" applyFill="1" applyBorder="1"/>
    <xf numFmtId="0" fontId="1" fillId="33" borderId="3" xfId="0" applyFont="1" applyFill="1" applyBorder="1" applyAlignment="1">
      <alignment horizontal="left" wrapText="1"/>
    </xf>
    <xf numFmtId="0" fontId="1" fillId="33" borderId="1" xfId="0" applyFont="1" applyFill="1" applyBorder="1" applyAlignment="1">
      <alignment horizontal="left"/>
    </xf>
    <xf numFmtId="0" fontId="1" fillId="33" borderId="1" xfId="0" applyFont="1" applyFill="1" applyBorder="1"/>
    <xf numFmtId="4" fontId="1" fillId="33" borderId="2" xfId="0" applyNumberFormat="1" applyFont="1" applyFill="1" applyBorder="1"/>
    <xf numFmtId="0" fontId="1" fillId="33" borderId="0" xfId="0" applyFont="1" applyFill="1" applyProtection="1">
      <protection locked="0"/>
    </xf>
    <xf numFmtId="0" fontId="1" fillId="33" borderId="1" xfId="0" applyFont="1" applyFill="1" applyBorder="1" applyAlignment="1">
      <alignment horizontal="left" wrapText="1"/>
    </xf>
    <xf numFmtId="4" fontId="4" fillId="34" borderId="3" xfId="0" applyNumberFormat="1" applyFont="1" applyFill="1" applyBorder="1" applyAlignment="1">
      <alignment horizontal="center" vertical="center" wrapText="1"/>
    </xf>
    <xf numFmtId="4" fontId="2" fillId="33" borderId="1" xfId="0" applyNumberFormat="1" applyFont="1" applyFill="1" applyBorder="1"/>
    <xf numFmtId="4" fontId="3" fillId="33" borderId="4" xfId="0" applyNumberFormat="1" applyFont="1" applyFill="1" applyBorder="1"/>
    <xf numFmtId="0" fontId="4" fillId="33" borderId="3" xfId="0" applyFont="1" applyFill="1" applyBorder="1" applyAlignment="1">
      <alignment horizontal="center" vertical="center" wrapText="1"/>
    </xf>
    <xf numFmtId="4" fontId="1" fillId="36" borderId="4" xfId="0" applyNumberFormat="1" applyFont="1" applyFill="1" applyBorder="1"/>
    <xf numFmtId="0" fontId="1" fillId="0" borderId="3" xfId="0" applyFont="1" applyBorder="1" applyAlignment="1" applyProtection="1">
      <alignment wrapText="1"/>
      <protection locked="0"/>
    </xf>
    <xf numFmtId="0" fontId="1" fillId="0" borderId="3" xfId="0" applyFont="1" applyBorder="1" applyAlignment="1">
      <alignment horizontal="left" wrapText="1"/>
    </xf>
    <xf numFmtId="0" fontId="3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3" fillId="0" borderId="4" xfId="0" applyNumberFormat="1" applyFont="1" applyBorder="1" applyProtection="1">
      <protection locked="0"/>
    </xf>
    <xf numFmtId="0" fontId="22" fillId="0" borderId="1" xfId="0" applyFont="1" applyBorder="1" applyAlignment="1">
      <alignment vertical="center" wrapText="1"/>
    </xf>
    <xf numFmtId="0" fontId="3" fillId="33" borderId="3" xfId="0" applyFont="1" applyFill="1" applyBorder="1" applyAlignment="1" applyProtection="1">
      <alignment horizontal="left" vertical="center"/>
      <protection locked="0"/>
    </xf>
    <xf numFmtId="0" fontId="1" fillId="33" borderId="3" xfId="0" applyFont="1" applyFill="1" applyBorder="1" applyAlignment="1" applyProtection="1">
      <alignment horizontal="left"/>
      <protection locked="0"/>
    </xf>
    <xf numFmtId="0" fontId="1" fillId="33" borderId="3" xfId="0" applyFont="1" applyFill="1" applyBorder="1" applyAlignment="1">
      <alignment horizontal="left"/>
    </xf>
    <xf numFmtId="4" fontId="3" fillId="0" borderId="4" xfId="0" applyNumberFormat="1" applyFont="1" applyBorder="1"/>
    <xf numFmtId="4" fontId="1" fillId="0" borderId="2" xfId="0" applyNumberFormat="1" applyFont="1" applyBorder="1"/>
    <xf numFmtId="0" fontId="1" fillId="0" borderId="0" xfId="0" applyFont="1" applyAlignment="1">
      <alignment horizontal="left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 2" xfId="40" xr:uid="{00000000-0005-0000-0000-000028000000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3"/>
  <sheetViews>
    <sheetView tabSelected="1" topLeftCell="A85" zoomScaleNormal="100" zoomScaleSheetLayoutView="90" workbookViewId="0">
      <selection activeCell="G6" sqref="G6"/>
    </sheetView>
  </sheetViews>
  <sheetFormatPr defaultColWidth="10.85546875" defaultRowHeight="14.25" x14ac:dyDescent="0.2"/>
  <cols>
    <col min="1" max="1" width="52.140625" style="1" customWidth="1"/>
    <col min="2" max="3" width="17.28515625" style="3" hidden="1" customWidth="1"/>
    <col min="4" max="4" width="17.28515625" style="3" customWidth="1"/>
    <col min="5" max="16384" width="10.85546875" style="2"/>
  </cols>
  <sheetData>
    <row r="1" spans="1:4" s="6" customFormat="1" ht="15" x14ac:dyDescent="0.25">
      <c r="A1" s="44" t="s">
        <v>247</v>
      </c>
      <c r="B1" s="44"/>
      <c r="C1" s="44"/>
      <c r="D1" s="44"/>
    </row>
    <row r="2" spans="1:4" s="6" customFormat="1" ht="15" x14ac:dyDescent="0.25">
      <c r="A2" s="44"/>
      <c r="B2" s="44"/>
      <c r="C2" s="44"/>
      <c r="D2" s="44"/>
    </row>
    <row r="3" spans="1:4" s="6" customFormat="1" ht="61.5" customHeight="1" x14ac:dyDescent="0.2">
      <c r="A3" s="108" t="s">
        <v>249</v>
      </c>
      <c r="B3" s="108"/>
      <c r="C3" s="108"/>
      <c r="D3" s="108"/>
    </row>
    <row r="4" spans="1:4" s="6" customFormat="1" x14ac:dyDescent="0.2">
      <c r="A4" s="4"/>
      <c r="B4" s="5"/>
      <c r="C4" s="5"/>
      <c r="D4" s="5"/>
    </row>
    <row r="5" spans="1:4" s="24" customFormat="1" ht="15" x14ac:dyDescent="0.25">
      <c r="A5" s="22" t="s">
        <v>121</v>
      </c>
      <c r="B5" s="23"/>
      <c r="C5" s="23"/>
      <c r="D5" s="23"/>
    </row>
    <row r="6" spans="1:4" s="7" customFormat="1" ht="60" customHeight="1" x14ac:dyDescent="0.2">
      <c r="A6" s="26" t="s">
        <v>0</v>
      </c>
      <c r="B6" s="27" t="s">
        <v>44</v>
      </c>
      <c r="C6" s="27" t="s">
        <v>45</v>
      </c>
      <c r="D6" s="27" t="s">
        <v>248</v>
      </c>
    </row>
    <row r="7" spans="1:4" s="7" customFormat="1" ht="15" x14ac:dyDescent="0.2">
      <c r="A7" s="28" t="s">
        <v>26</v>
      </c>
      <c r="B7" s="29"/>
      <c r="C7" s="29"/>
      <c r="D7" s="29"/>
    </row>
    <row r="8" spans="1:4" s="7" customFormat="1" x14ac:dyDescent="0.2">
      <c r="A8" s="94" t="s">
        <v>7</v>
      </c>
      <c r="B8" s="21">
        <v>0</v>
      </c>
      <c r="C8" s="21" t="e">
        <f>#REF!-B8</f>
        <v>#REF!</v>
      </c>
      <c r="D8" s="10">
        <f>5966764.11-12488.39-10295.14-957.49+278195.23</f>
        <v>6221218.3200000003</v>
      </c>
    </row>
    <row r="9" spans="1:4" s="7" customFormat="1" ht="14.25" hidden="1" customHeight="1" x14ac:dyDescent="0.2">
      <c r="A9" s="57" t="s">
        <v>2</v>
      </c>
      <c r="B9" s="10">
        <v>5056157.24</v>
      </c>
      <c r="C9" s="10">
        <v>0</v>
      </c>
      <c r="D9" s="10"/>
    </row>
    <row r="10" spans="1:4" s="7" customFormat="1" x14ac:dyDescent="0.2">
      <c r="A10" s="95" t="s">
        <v>1</v>
      </c>
      <c r="B10" s="11">
        <v>3100976.78</v>
      </c>
      <c r="C10" s="39">
        <v>0</v>
      </c>
      <c r="D10" s="11">
        <v>3100976.78</v>
      </c>
    </row>
    <row r="11" spans="1:4" s="7" customFormat="1" x14ac:dyDescent="0.2">
      <c r="A11" s="96" t="s">
        <v>16</v>
      </c>
      <c r="B11" s="20">
        <v>0</v>
      </c>
      <c r="C11" s="10">
        <v>3025769</v>
      </c>
      <c r="D11" s="10">
        <v>3025769</v>
      </c>
    </row>
    <row r="12" spans="1:4" s="6" customFormat="1" ht="14.25" customHeight="1" x14ac:dyDescent="0.2">
      <c r="A12" s="12" t="s">
        <v>14</v>
      </c>
      <c r="B12" s="39">
        <v>1720225.03</v>
      </c>
      <c r="C12" s="39" t="e">
        <f>#REF!-B12</f>
        <v>#REF!</v>
      </c>
      <c r="D12" s="11">
        <v>2458481.38</v>
      </c>
    </row>
    <row r="13" spans="1:4" s="6" customFormat="1" ht="14.25" customHeight="1" x14ac:dyDescent="0.2">
      <c r="A13" s="95" t="s">
        <v>48</v>
      </c>
      <c r="B13" s="10"/>
      <c r="C13" s="10"/>
      <c r="D13" s="10">
        <f>1183566.11+839065.54</f>
        <v>2022631.6500000001</v>
      </c>
    </row>
    <row r="14" spans="1:4" s="6" customFormat="1" ht="14.25" customHeight="1" x14ac:dyDescent="0.2">
      <c r="A14" s="95" t="s">
        <v>60</v>
      </c>
      <c r="B14" s="10"/>
      <c r="C14" s="10"/>
      <c r="D14" s="10">
        <v>2000379.67</v>
      </c>
    </row>
    <row r="15" spans="1:4" s="6" customFormat="1" ht="14.25" customHeight="1" x14ac:dyDescent="0.2">
      <c r="A15" s="97" t="s">
        <v>17</v>
      </c>
      <c r="B15" s="16">
        <v>0</v>
      </c>
      <c r="C15" s="16">
        <f>775172.78+745729.98+69356.45</f>
        <v>1590259.21</v>
      </c>
      <c r="D15" s="47">
        <v>1584914.18</v>
      </c>
    </row>
    <row r="16" spans="1:4" s="7" customFormat="1" ht="14.25" customHeight="1" x14ac:dyDescent="0.2">
      <c r="A16" s="12" t="s">
        <v>6</v>
      </c>
      <c r="B16" s="11">
        <v>333610.78000000003</v>
      </c>
      <c r="C16" s="39">
        <v>0</v>
      </c>
      <c r="D16" s="11">
        <v>333610.78000000003</v>
      </c>
    </row>
    <row r="17" spans="1:4" s="7" customFormat="1" ht="14.25" customHeight="1" x14ac:dyDescent="0.2">
      <c r="A17" s="12" t="s">
        <v>10</v>
      </c>
      <c r="B17" s="11">
        <v>258269.85</v>
      </c>
      <c r="C17" s="39">
        <v>0</v>
      </c>
      <c r="D17" s="11">
        <v>261482.52</v>
      </c>
    </row>
    <row r="18" spans="1:4" s="7" customFormat="1" ht="14.25" customHeight="1" x14ac:dyDescent="0.2">
      <c r="A18" s="12" t="s">
        <v>81</v>
      </c>
      <c r="B18" s="11"/>
      <c r="C18" s="39"/>
      <c r="D18" s="11">
        <v>215911.84</v>
      </c>
    </row>
    <row r="19" spans="1:4" s="7" customFormat="1" ht="14.25" customHeight="1" x14ac:dyDescent="0.2">
      <c r="A19" s="12" t="s">
        <v>12</v>
      </c>
      <c r="B19" s="11">
        <v>182240.06000000003</v>
      </c>
      <c r="C19" s="39">
        <v>0</v>
      </c>
      <c r="D19" s="11">
        <v>182240.06000000003</v>
      </c>
    </row>
    <row r="20" spans="1:4" s="7" customFormat="1" ht="14.25" customHeight="1" x14ac:dyDescent="0.2">
      <c r="A20" s="12" t="s">
        <v>5</v>
      </c>
      <c r="B20" s="11">
        <v>173034.92</v>
      </c>
      <c r="C20" s="39">
        <v>0</v>
      </c>
      <c r="D20" s="11">
        <v>173034.92</v>
      </c>
    </row>
    <row r="21" spans="1:4" s="7" customFormat="1" ht="14.25" customHeight="1" x14ac:dyDescent="0.2">
      <c r="A21" s="94" t="s">
        <v>51</v>
      </c>
      <c r="B21" s="13"/>
      <c r="C21" s="13"/>
      <c r="D21" s="20">
        <f>69152.18+75040.07</f>
        <v>144192.25</v>
      </c>
    </row>
    <row r="22" spans="1:4" s="7" customFormat="1" ht="14.25" customHeight="1" x14ac:dyDescent="0.2">
      <c r="A22" s="94" t="s">
        <v>18</v>
      </c>
      <c r="B22" s="9">
        <v>0</v>
      </c>
      <c r="C22" s="9">
        <f>21562.34+18115.11+33512.26+24040.96</f>
        <v>97230.669999999984</v>
      </c>
      <c r="D22" s="10">
        <f>21562.34+18115.11+33512.26+24040.96</f>
        <v>97230.669999999984</v>
      </c>
    </row>
    <row r="23" spans="1:4" s="7" customFormat="1" ht="14.25" customHeight="1" x14ac:dyDescent="0.2">
      <c r="A23" s="94" t="s">
        <v>49</v>
      </c>
      <c r="B23" s="13"/>
      <c r="C23" s="13"/>
      <c r="D23" s="20">
        <v>73517.16</v>
      </c>
    </row>
    <row r="24" spans="1:4" s="7" customFormat="1" x14ac:dyDescent="0.2">
      <c r="A24" s="95" t="s">
        <v>3</v>
      </c>
      <c r="B24" s="11">
        <v>66979.39</v>
      </c>
      <c r="C24" s="39">
        <v>0</v>
      </c>
      <c r="D24" s="11">
        <v>66979.39</v>
      </c>
    </row>
    <row r="25" spans="1:4" s="7" customFormat="1" ht="14.25" hidden="1" customHeight="1" x14ac:dyDescent="0.2">
      <c r="A25" s="59" t="s">
        <v>4</v>
      </c>
      <c r="B25" s="11">
        <v>48858.559999999998</v>
      </c>
      <c r="C25" s="39">
        <v>0</v>
      </c>
      <c r="D25" s="11"/>
    </row>
    <row r="26" spans="1:4" s="7" customFormat="1" ht="14.25" customHeight="1" x14ac:dyDescent="0.2">
      <c r="A26" s="98" t="s">
        <v>91</v>
      </c>
      <c r="B26" s="20"/>
      <c r="C26" s="20"/>
      <c r="D26" s="20">
        <v>30233.18</v>
      </c>
    </row>
    <row r="27" spans="1:4" s="7" customFormat="1" ht="14.25" customHeight="1" x14ac:dyDescent="0.2">
      <c r="A27" s="12" t="s">
        <v>11</v>
      </c>
      <c r="B27" s="10">
        <v>7030.2</v>
      </c>
      <c r="C27" s="39">
        <v>0</v>
      </c>
      <c r="D27" s="10">
        <v>7030.2</v>
      </c>
    </row>
    <row r="28" spans="1:4" s="7" customFormat="1" ht="14.25" customHeight="1" x14ac:dyDescent="0.2">
      <c r="A28" s="12" t="s">
        <v>59</v>
      </c>
      <c r="B28" s="10"/>
      <c r="C28" s="39"/>
      <c r="D28" s="10">
        <v>3933.59</v>
      </c>
    </row>
    <row r="29" spans="1:4" s="7" customFormat="1" ht="14.25" customHeight="1" x14ac:dyDescent="0.2">
      <c r="A29" s="12" t="s">
        <v>113</v>
      </c>
      <c r="B29" s="10"/>
      <c r="C29" s="39"/>
      <c r="D29" s="10">
        <v>1120.21</v>
      </c>
    </row>
    <row r="30" spans="1:4" s="6" customFormat="1" ht="15" x14ac:dyDescent="0.25">
      <c r="A30" s="72" t="s">
        <v>27</v>
      </c>
      <c r="B30" s="68">
        <f>SUM(B8:B27)</f>
        <v>10947382.809999999</v>
      </c>
      <c r="C30" s="68" t="e">
        <f>SUM(C8:C27)</f>
        <v>#REF!</v>
      </c>
      <c r="D30" s="68">
        <f>SUM(D8:D29)</f>
        <v>22004887.75</v>
      </c>
    </row>
    <row r="31" spans="1:4" s="6" customFormat="1" ht="15" x14ac:dyDescent="0.2">
      <c r="A31" s="60" t="s">
        <v>119</v>
      </c>
      <c r="B31" s="29"/>
      <c r="C31" s="29"/>
      <c r="D31" s="29"/>
    </row>
    <row r="32" spans="1:4" s="6" customFormat="1" ht="14.25" customHeight="1" x14ac:dyDescent="0.2">
      <c r="A32" s="99" t="s">
        <v>7</v>
      </c>
      <c r="B32" s="40">
        <v>1331717</v>
      </c>
      <c r="C32" s="40" t="e">
        <f>#REF!-B32</f>
        <v>#REF!</v>
      </c>
      <c r="D32" s="30">
        <v>2280633.4500000002</v>
      </c>
    </row>
    <row r="33" spans="1:4" s="6" customFormat="1" ht="14.25" hidden="1" customHeight="1" x14ac:dyDescent="0.2">
      <c r="A33" s="61" t="s">
        <v>2</v>
      </c>
      <c r="B33" s="40">
        <v>2121009.7000000002</v>
      </c>
      <c r="C33" s="40">
        <v>0</v>
      </c>
      <c r="D33" s="30"/>
    </row>
    <row r="34" spans="1:4" s="6" customFormat="1" ht="14.25" customHeight="1" x14ac:dyDescent="0.2">
      <c r="A34" s="99" t="s">
        <v>1</v>
      </c>
      <c r="B34" s="30">
        <v>1882170.28</v>
      </c>
      <c r="C34" s="40">
        <v>0</v>
      </c>
      <c r="D34" s="30">
        <v>1882170.28</v>
      </c>
    </row>
    <row r="35" spans="1:4" s="6" customFormat="1" x14ac:dyDescent="0.2">
      <c r="A35" s="99" t="s">
        <v>14</v>
      </c>
      <c r="B35" s="41">
        <v>124144.27</v>
      </c>
      <c r="C35" s="41" t="e">
        <f>#REF!-B35</f>
        <v>#REF!</v>
      </c>
      <c r="D35" s="31">
        <v>422105.95</v>
      </c>
    </row>
    <row r="36" spans="1:4" s="6" customFormat="1" x14ac:dyDescent="0.2">
      <c r="A36" s="99" t="s">
        <v>60</v>
      </c>
      <c r="B36" s="41"/>
      <c r="C36" s="41"/>
      <c r="D36" s="31">
        <v>234237.86000000002</v>
      </c>
    </row>
    <row r="37" spans="1:4" s="6" customFormat="1" ht="14.25" customHeight="1" x14ac:dyDescent="0.2">
      <c r="A37" s="99" t="s">
        <v>28</v>
      </c>
      <c r="B37" s="31">
        <v>142551.48000000001</v>
      </c>
      <c r="C37" s="41">
        <v>0</v>
      </c>
      <c r="D37" s="31">
        <v>142551.48000000001</v>
      </c>
    </row>
    <row r="38" spans="1:4" s="6" customFormat="1" ht="14.25" customHeight="1" x14ac:dyDescent="0.2">
      <c r="A38" s="99" t="s">
        <v>29</v>
      </c>
      <c r="B38" s="40">
        <v>0</v>
      </c>
      <c r="C38" s="30">
        <v>107309.88</v>
      </c>
      <c r="D38" s="30">
        <v>107309.88</v>
      </c>
    </row>
    <row r="39" spans="1:4" s="6" customFormat="1" ht="14.25" customHeight="1" x14ac:dyDescent="0.2">
      <c r="A39" s="99" t="s">
        <v>3</v>
      </c>
      <c r="B39" s="31">
        <v>88953.53</v>
      </c>
      <c r="C39" s="41">
        <v>0</v>
      </c>
      <c r="D39" s="31">
        <v>88953.53</v>
      </c>
    </row>
    <row r="40" spans="1:4" s="6" customFormat="1" ht="14.25" customHeight="1" x14ac:dyDescent="0.2">
      <c r="A40" s="99" t="s">
        <v>30</v>
      </c>
      <c r="B40" s="41">
        <v>0</v>
      </c>
      <c r="C40" s="31">
        <v>62447.63</v>
      </c>
      <c r="D40" s="31">
        <v>62447.63</v>
      </c>
    </row>
    <row r="41" spans="1:4" s="6" customFormat="1" ht="14.25" customHeight="1" x14ac:dyDescent="0.2">
      <c r="A41" s="100" t="s">
        <v>81</v>
      </c>
      <c r="B41" s="42"/>
      <c r="C41" s="42"/>
      <c r="D41" s="30">
        <v>57581.31</v>
      </c>
    </row>
    <row r="42" spans="1:4" s="6" customFormat="1" ht="14.25" customHeight="1" x14ac:dyDescent="0.2">
      <c r="A42" s="100" t="s">
        <v>37</v>
      </c>
      <c r="B42" s="42">
        <v>0</v>
      </c>
      <c r="C42" s="34">
        <v>50668.46</v>
      </c>
      <c r="D42" s="30">
        <v>50668.46</v>
      </c>
    </row>
    <row r="43" spans="1:4" s="6" customFormat="1" ht="14.25" customHeight="1" x14ac:dyDescent="0.2">
      <c r="A43" s="99" t="s">
        <v>31</v>
      </c>
      <c r="B43" s="31">
        <v>34729.910000000003</v>
      </c>
      <c r="C43" s="41">
        <v>0</v>
      </c>
      <c r="D43" s="31">
        <v>34729.910000000003</v>
      </c>
    </row>
    <row r="44" spans="1:4" s="6" customFormat="1" ht="14.25" hidden="1" customHeight="1" x14ac:dyDescent="0.2">
      <c r="A44" s="62" t="s">
        <v>32</v>
      </c>
      <c r="B44" s="31">
        <v>17540.13</v>
      </c>
      <c r="C44" s="41">
        <v>0</v>
      </c>
      <c r="D44" s="31"/>
    </row>
    <row r="45" spans="1:4" s="6" customFormat="1" ht="14.25" customHeight="1" x14ac:dyDescent="0.2">
      <c r="A45" s="99" t="s">
        <v>11</v>
      </c>
      <c r="B45" s="31">
        <v>4780.25</v>
      </c>
      <c r="C45" s="41">
        <v>0</v>
      </c>
      <c r="D45" s="31">
        <v>4780.25</v>
      </c>
    </row>
    <row r="46" spans="1:4" s="6" customFormat="1" x14ac:dyDescent="0.2">
      <c r="A46" s="99" t="s">
        <v>33</v>
      </c>
      <c r="B46" s="30">
        <v>4455.9399999999996</v>
      </c>
      <c r="C46" s="41">
        <v>0</v>
      </c>
      <c r="D46" s="30">
        <v>4455.9399999999996</v>
      </c>
    </row>
    <row r="47" spans="1:4" s="6" customFormat="1" ht="14.25" customHeight="1" x14ac:dyDescent="0.2">
      <c r="A47" s="100" t="s">
        <v>48</v>
      </c>
      <c r="B47" s="42"/>
      <c r="C47" s="31"/>
      <c r="D47" s="31">
        <v>2701.8</v>
      </c>
    </row>
    <row r="48" spans="1:4" s="6" customFormat="1" x14ac:dyDescent="0.2">
      <c r="A48" s="99" t="s">
        <v>34</v>
      </c>
      <c r="B48" s="30">
        <v>733.89</v>
      </c>
      <c r="C48" s="41">
        <v>0</v>
      </c>
      <c r="D48" s="30">
        <v>733.89</v>
      </c>
    </row>
    <row r="49" spans="1:4" s="6" customFormat="1" x14ac:dyDescent="0.2">
      <c r="A49" s="99" t="s">
        <v>21</v>
      </c>
      <c r="B49" s="30">
        <v>0</v>
      </c>
      <c r="C49" s="41">
        <v>394.07000000000005</v>
      </c>
      <c r="D49" s="30">
        <v>394.07000000000005</v>
      </c>
    </row>
    <row r="50" spans="1:4" s="6" customFormat="1" x14ac:dyDescent="0.2">
      <c r="A50" s="99" t="s">
        <v>57</v>
      </c>
      <c r="B50" s="30"/>
      <c r="C50" s="41"/>
      <c r="D50" s="30">
        <v>361.05</v>
      </c>
    </row>
    <row r="51" spans="1:4" s="6" customFormat="1" x14ac:dyDescent="0.2">
      <c r="A51" s="94" t="s">
        <v>51</v>
      </c>
      <c r="B51" s="30"/>
      <c r="C51" s="41"/>
      <c r="D51" s="30">
        <f>130.9+88.76</f>
        <v>219.66000000000003</v>
      </c>
    </row>
    <row r="52" spans="1:4" s="6" customFormat="1" ht="15" x14ac:dyDescent="0.25">
      <c r="A52" s="72" t="s">
        <v>120</v>
      </c>
      <c r="B52" s="71">
        <f>SUM(B32:B51)</f>
        <v>5752786.3800000008</v>
      </c>
      <c r="C52" s="71" t="e">
        <f>SUM(C32:C51)</f>
        <v>#REF!</v>
      </c>
      <c r="D52" s="71">
        <f>SUM(D32:D51)</f>
        <v>5377036.4000000013</v>
      </c>
    </row>
    <row r="53" spans="1:4" s="6" customFormat="1" ht="15" x14ac:dyDescent="0.25">
      <c r="A53" s="63" t="s">
        <v>35</v>
      </c>
      <c r="B53" s="33">
        <f>B30+B52</f>
        <v>16700169.189999999</v>
      </c>
      <c r="C53" s="33" t="e">
        <f>C30+C52</f>
        <v>#REF!</v>
      </c>
      <c r="D53" s="33">
        <f>D30+D52</f>
        <v>27381924.150000002</v>
      </c>
    </row>
    <row r="54" spans="1:4" s="6" customFormat="1" x14ac:dyDescent="0.2">
      <c r="A54" s="64"/>
      <c r="B54" s="13"/>
      <c r="C54" s="13"/>
      <c r="D54" s="13"/>
    </row>
    <row r="55" spans="1:4" s="24" customFormat="1" ht="15" x14ac:dyDescent="0.25">
      <c r="A55" s="65" t="s">
        <v>136</v>
      </c>
      <c r="B55" s="23"/>
      <c r="C55" s="23"/>
      <c r="D55" s="23"/>
    </row>
    <row r="56" spans="1:4" s="6" customFormat="1" ht="60" x14ac:dyDescent="0.2">
      <c r="A56" s="26" t="s">
        <v>0</v>
      </c>
      <c r="B56" s="27" t="s">
        <v>44</v>
      </c>
      <c r="C56" s="27" t="s">
        <v>45</v>
      </c>
      <c r="D56" s="27" t="s">
        <v>248</v>
      </c>
    </row>
    <row r="57" spans="1:4" s="6" customFormat="1" ht="15" x14ac:dyDescent="0.2">
      <c r="A57" s="60" t="s">
        <v>26</v>
      </c>
      <c r="B57" s="29"/>
      <c r="C57" s="29"/>
      <c r="D57" s="29"/>
    </row>
    <row r="58" spans="1:4" s="6" customFormat="1" hidden="1" x14ac:dyDescent="0.2">
      <c r="A58" s="73" t="s">
        <v>172</v>
      </c>
      <c r="B58" s="45"/>
      <c r="C58" s="45"/>
      <c r="D58" s="45">
        <v>0</v>
      </c>
    </row>
    <row r="59" spans="1:4" s="7" customFormat="1" ht="14.25" customHeight="1" x14ac:dyDescent="0.2">
      <c r="A59" s="94" t="s">
        <v>8</v>
      </c>
      <c r="B59" s="9">
        <v>0</v>
      </c>
      <c r="C59" s="9">
        <v>1803002.9900000002</v>
      </c>
      <c r="D59" s="10">
        <f>956955.31+774056.81+71990.87</f>
        <v>1803002.9900000002</v>
      </c>
    </row>
    <row r="60" spans="1:4" s="7" customFormat="1" ht="14.25" customHeight="1" x14ac:dyDescent="0.2">
      <c r="A60" s="95" t="s">
        <v>20</v>
      </c>
      <c r="B60" s="10">
        <v>0</v>
      </c>
      <c r="C60" s="10">
        <v>0</v>
      </c>
      <c r="D60" s="10">
        <v>1779398.79</v>
      </c>
    </row>
    <row r="61" spans="1:4" s="7" customFormat="1" ht="26.25" customHeight="1" x14ac:dyDescent="0.2">
      <c r="A61" s="97" t="s">
        <v>69</v>
      </c>
      <c r="B61" s="47"/>
      <c r="C61" s="47"/>
      <c r="D61" s="47">
        <v>1416026.4</v>
      </c>
    </row>
    <row r="62" spans="1:4" s="7" customFormat="1" ht="14.25" customHeight="1" x14ac:dyDescent="0.2">
      <c r="A62" s="94" t="s">
        <v>19</v>
      </c>
      <c r="B62" s="10">
        <v>1049999.95</v>
      </c>
      <c r="C62" s="10">
        <v>1049999.95</v>
      </c>
      <c r="D62" s="10">
        <v>1049999.95</v>
      </c>
    </row>
    <row r="63" spans="1:4" s="7" customFormat="1" ht="14.25" customHeight="1" x14ac:dyDescent="0.2">
      <c r="A63" s="97" t="s">
        <v>170</v>
      </c>
      <c r="B63" s="16"/>
      <c r="C63" s="16"/>
      <c r="D63" s="47">
        <f>460580.42+122207.85</f>
        <v>582788.27</v>
      </c>
    </row>
    <row r="64" spans="1:4" s="7" customFormat="1" ht="14.25" customHeight="1" x14ac:dyDescent="0.2">
      <c r="A64" s="98" t="s">
        <v>56</v>
      </c>
      <c r="B64" s="48"/>
      <c r="C64" s="48"/>
      <c r="D64" s="101">
        <v>389301.49</v>
      </c>
    </row>
    <row r="65" spans="1:4" s="7" customFormat="1" ht="14.25" customHeight="1" x14ac:dyDescent="0.2">
      <c r="A65" s="94" t="s">
        <v>47</v>
      </c>
      <c r="B65" s="21"/>
      <c r="C65" s="21"/>
      <c r="D65" s="20">
        <f>24525.79+116289.78</f>
        <v>140815.57</v>
      </c>
    </row>
    <row r="66" spans="1:4" s="7" customFormat="1" ht="14.25" hidden="1" customHeight="1" x14ac:dyDescent="0.2">
      <c r="A66" s="8" t="s">
        <v>25</v>
      </c>
      <c r="B66" s="10"/>
      <c r="C66" s="10"/>
      <c r="D66" s="10">
        <v>0</v>
      </c>
    </row>
    <row r="67" spans="1:4" s="7" customFormat="1" ht="14.25" hidden="1" customHeight="1" x14ac:dyDescent="0.2">
      <c r="A67" s="8" t="s">
        <v>23</v>
      </c>
      <c r="B67" s="9"/>
      <c r="C67" s="9"/>
      <c r="D67" s="9">
        <v>0</v>
      </c>
    </row>
    <row r="68" spans="1:4" s="7" customFormat="1" ht="14.25" hidden="1" customHeight="1" x14ac:dyDescent="0.2">
      <c r="A68" s="15" t="s">
        <v>25</v>
      </c>
      <c r="B68" s="10">
        <f>2632885.83+2255483.36</f>
        <v>4888369.1899999995</v>
      </c>
      <c r="C68" s="10">
        <f>2632885.83+2255483.36</f>
        <v>4888369.1899999995</v>
      </c>
      <c r="D68" s="10">
        <v>0</v>
      </c>
    </row>
    <row r="69" spans="1:4" s="7" customFormat="1" ht="14.25" customHeight="1" x14ac:dyDescent="0.2">
      <c r="A69" s="96" t="s">
        <v>112</v>
      </c>
      <c r="B69" s="10"/>
      <c r="C69" s="10"/>
      <c r="D69" s="10">
        <v>5144.3500000000004</v>
      </c>
    </row>
    <row r="70" spans="1:4" s="7" customFormat="1" ht="14.25" hidden="1" customHeight="1" x14ac:dyDescent="0.2">
      <c r="A70" s="15" t="s">
        <v>108</v>
      </c>
      <c r="B70" s="10"/>
      <c r="C70" s="10"/>
      <c r="D70" s="10">
        <v>0</v>
      </c>
    </row>
    <row r="71" spans="1:4" s="7" customFormat="1" ht="14.25" customHeight="1" x14ac:dyDescent="0.2">
      <c r="A71" s="49" t="s">
        <v>77</v>
      </c>
      <c r="B71" s="21"/>
      <c r="C71" s="21"/>
      <c r="D71" s="10">
        <v>3199.84</v>
      </c>
    </row>
    <row r="72" spans="1:4" s="6" customFormat="1" ht="15" x14ac:dyDescent="0.25">
      <c r="A72" s="72" t="s">
        <v>27</v>
      </c>
      <c r="B72" s="68">
        <f>SUM(B58:B71)</f>
        <v>5938369.1399999997</v>
      </c>
      <c r="C72" s="68">
        <f>SUM(C58:C71)</f>
        <v>7741372.1299999999</v>
      </c>
      <c r="D72" s="68">
        <f>SUM(D58:D71)</f>
        <v>7169677.6500000004</v>
      </c>
    </row>
    <row r="73" spans="1:4" s="6" customFormat="1" ht="15" x14ac:dyDescent="0.2">
      <c r="A73" s="60" t="s">
        <v>119</v>
      </c>
      <c r="B73" s="29"/>
      <c r="C73" s="29"/>
      <c r="D73" s="29"/>
    </row>
    <row r="74" spans="1:4" s="6" customFormat="1" ht="14.25" customHeight="1" x14ac:dyDescent="0.2">
      <c r="A74" s="102" t="s">
        <v>8</v>
      </c>
      <c r="B74" s="41">
        <v>0</v>
      </c>
      <c r="C74" s="31">
        <f>642939.47+7640.23+2223.99</f>
        <v>652803.68999999994</v>
      </c>
      <c r="D74" s="31">
        <f>642939.47+7640.23+2223.99</f>
        <v>652803.68999999994</v>
      </c>
    </row>
    <row r="75" spans="1:4" s="6" customFormat="1" ht="14.25" customHeight="1" x14ac:dyDescent="0.2">
      <c r="A75" s="35" t="s">
        <v>50</v>
      </c>
      <c r="B75" s="43">
        <v>0</v>
      </c>
      <c r="C75" s="41">
        <v>42974.47</v>
      </c>
      <c r="D75" s="31">
        <v>568514.01</v>
      </c>
    </row>
    <row r="76" spans="1:4" s="6" customFormat="1" ht="14.25" customHeight="1" x14ac:dyDescent="0.2">
      <c r="A76" s="99" t="s">
        <v>19</v>
      </c>
      <c r="B76" s="41">
        <v>127590.13</v>
      </c>
      <c r="C76" s="41">
        <v>127590.13</v>
      </c>
      <c r="D76" s="31">
        <v>127590.13</v>
      </c>
    </row>
    <row r="77" spans="1:4" s="6" customFormat="1" ht="14.25" customHeight="1" x14ac:dyDescent="0.2">
      <c r="A77" s="76" t="s">
        <v>170</v>
      </c>
      <c r="B77" s="56"/>
      <c r="C77" s="77"/>
      <c r="D77" s="77">
        <f>70736.24+18511.1</f>
        <v>89247.34</v>
      </c>
    </row>
    <row r="78" spans="1:4" s="6" customFormat="1" ht="14.25" customHeight="1" x14ac:dyDescent="0.2">
      <c r="A78" s="100" t="s">
        <v>20</v>
      </c>
      <c r="B78" s="42"/>
      <c r="C78" s="42"/>
      <c r="D78" s="30">
        <v>24795.51</v>
      </c>
    </row>
    <row r="79" spans="1:4" s="6" customFormat="1" ht="14.25" customHeight="1" x14ac:dyDescent="0.2">
      <c r="A79" s="99" t="s">
        <v>38</v>
      </c>
      <c r="B79" s="30">
        <v>12301.1</v>
      </c>
      <c r="C79" s="40">
        <v>0</v>
      </c>
      <c r="D79" s="30">
        <v>12301.1</v>
      </c>
    </row>
    <row r="80" spans="1:4" s="6" customFormat="1" hidden="1" x14ac:dyDescent="0.2">
      <c r="A80" s="61" t="s">
        <v>39</v>
      </c>
      <c r="B80" s="42">
        <v>0</v>
      </c>
      <c r="C80" s="34">
        <f>8645.72+1207.3+112.28</f>
        <v>9965.2999999999993</v>
      </c>
      <c r="D80" s="34">
        <v>0</v>
      </c>
    </row>
    <row r="81" spans="1:4" s="6" customFormat="1" x14ac:dyDescent="0.2">
      <c r="A81" s="100" t="s">
        <v>40</v>
      </c>
      <c r="B81" s="42">
        <v>0</v>
      </c>
      <c r="C81" s="31">
        <v>8806.81</v>
      </c>
      <c r="D81" s="31">
        <v>8806.81</v>
      </c>
    </row>
    <row r="82" spans="1:4" s="6" customFormat="1" x14ac:dyDescent="0.2">
      <c r="A82" s="35" t="s">
        <v>56</v>
      </c>
      <c r="B82" s="43"/>
      <c r="C82" s="43"/>
      <c r="D82" s="31">
        <v>7264.57</v>
      </c>
    </row>
    <row r="83" spans="1:4" s="6" customFormat="1" ht="30.75" customHeight="1" x14ac:dyDescent="0.2">
      <c r="A83" s="35" t="s">
        <v>69</v>
      </c>
      <c r="B83" s="56"/>
      <c r="C83" s="56"/>
      <c r="D83" s="77">
        <v>5854.87</v>
      </c>
    </row>
    <row r="84" spans="1:4" s="6" customFormat="1" x14ac:dyDescent="0.2">
      <c r="A84" s="94" t="s">
        <v>47</v>
      </c>
      <c r="B84" s="46"/>
      <c r="C84" s="46"/>
      <c r="D84" s="45">
        <f>2171.16+1626.24</f>
        <v>3797.3999999999996</v>
      </c>
    </row>
    <row r="85" spans="1:4" s="6" customFormat="1" ht="15" x14ac:dyDescent="0.25">
      <c r="A85" s="72" t="s">
        <v>120</v>
      </c>
      <c r="B85" s="71">
        <f>SUM(B74:B84)</f>
        <v>139891.23000000001</v>
      </c>
      <c r="C85" s="71">
        <f>SUM(C74:C84)</f>
        <v>842140.4</v>
      </c>
      <c r="D85" s="71">
        <f>SUM(D74:D84)</f>
        <v>1500975.4300000004</v>
      </c>
    </row>
    <row r="86" spans="1:4" s="6" customFormat="1" ht="15" x14ac:dyDescent="0.25">
      <c r="A86" s="32" t="s">
        <v>122</v>
      </c>
      <c r="B86" s="36">
        <f>B72+B85</f>
        <v>6078260.3700000001</v>
      </c>
      <c r="C86" s="36">
        <f>C72+C85</f>
        <v>8583512.5299999993</v>
      </c>
      <c r="D86" s="36">
        <f>D72+D85</f>
        <v>8670653.0800000001</v>
      </c>
    </row>
    <row r="87" spans="1:4" s="6" customFormat="1" x14ac:dyDescent="0.2">
      <c r="A87" s="4"/>
      <c r="B87" s="14"/>
      <c r="C87" s="14"/>
      <c r="D87" s="14"/>
    </row>
    <row r="88" spans="1:4" s="24" customFormat="1" ht="15" x14ac:dyDescent="0.25">
      <c r="A88" s="22" t="s">
        <v>135</v>
      </c>
      <c r="B88" s="23"/>
      <c r="C88" s="23"/>
      <c r="D88" s="23"/>
    </row>
    <row r="89" spans="1:4" s="6" customFormat="1" ht="60" x14ac:dyDescent="0.2">
      <c r="A89" s="26" t="s">
        <v>0</v>
      </c>
      <c r="B89" s="27" t="s">
        <v>44</v>
      </c>
      <c r="C89" s="27" t="s">
        <v>45</v>
      </c>
      <c r="D89" s="27" t="s">
        <v>248</v>
      </c>
    </row>
    <row r="90" spans="1:4" s="6" customFormat="1" ht="14.25" hidden="1" customHeight="1" x14ac:dyDescent="0.2">
      <c r="A90" s="12" t="s">
        <v>13</v>
      </c>
      <c r="B90" s="20"/>
      <c r="C90" s="20"/>
      <c r="D90" s="20"/>
    </row>
    <row r="91" spans="1:4" s="6" customFormat="1" ht="14.25" customHeight="1" x14ac:dyDescent="0.2">
      <c r="A91" s="28" t="s">
        <v>26</v>
      </c>
      <c r="B91" s="29"/>
      <c r="C91" s="29"/>
      <c r="D91" s="29"/>
    </row>
    <row r="92" spans="1:4" s="6" customFormat="1" hidden="1" x14ac:dyDescent="0.2">
      <c r="A92" s="17" t="s">
        <v>22</v>
      </c>
      <c r="B92" s="16">
        <v>0</v>
      </c>
      <c r="C92" s="16">
        <f>96207.81+78634.97+6152.13</f>
        <v>180994.91</v>
      </c>
      <c r="D92" s="16">
        <v>0</v>
      </c>
    </row>
    <row r="93" spans="1:4" s="6" customFormat="1" hidden="1" x14ac:dyDescent="0.2">
      <c r="A93" s="49" t="s">
        <v>61</v>
      </c>
      <c r="B93" s="20"/>
      <c r="C93" s="20"/>
      <c r="D93" s="10">
        <v>0</v>
      </c>
    </row>
    <row r="94" spans="1:4" s="6" customFormat="1" hidden="1" x14ac:dyDescent="0.2">
      <c r="A94" s="49" t="s">
        <v>61</v>
      </c>
      <c r="B94" s="20"/>
      <c r="C94" s="20"/>
      <c r="D94" s="10">
        <v>0</v>
      </c>
    </row>
    <row r="95" spans="1:4" s="6" customFormat="1" ht="14.25" hidden="1" customHeight="1" x14ac:dyDescent="0.2">
      <c r="A95" s="8" t="s">
        <v>15</v>
      </c>
      <c r="B95" s="9"/>
      <c r="C95" s="9"/>
      <c r="D95" s="9">
        <v>0</v>
      </c>
    </row>
    <row r="96" spans="1:4" s="6" customFormat="1" ht="14.25" hidden="1" customHeight="1" x14ac:dyDescent="0.2">
      <c r="A96" s="15" t="s">
        <v>7</v>
      </c>
      <c r="B96" s="55">
        <f>21251.59+16126.69+1810.43</f>
        <v>39188.71</v>
      </c>
      <c r="C96" s="55">
        <f>21251.59+16126.69+1810.43</f>
        <v>39188.71</v>
      </c>
      <c r="D96" s="55">
        <v>0</v>
      </c>
    </row>
    <row r="97" spans="1:4" s="6" customFormat="1" ht="14.25" hidden="1" customHeight="1" x14ac:dyDescent="0.2">
      <c r="A97" s="15" t="s">
        <v>61</v>
      </c>
      <c r="B97" s="9"/>
      <c r="C97" s="9"/>
      <c r="D97" s="9">
        <v>0</v>
      </c>
    </row>
    <row r="98" spans="1:4" s="6" customFormat="1" hidden="1" x14ac:dyDescent="0.2">
      <c r="A98" s="54" t="s">
        <v>61</v>
      </c>
      <c r="B98" s="21"/>
      <c r="C98" s="21"/>
      <c r="D98" s="9">
        <v>0</v>
      </c>
    </row>
    <row r="99" spans="1:4" s="6" customFormat="1" ht="15" x14ac:dyDescent="0.25">
      <c r="A99" s="67" t="s">
        <v>27</v>
      </c>
      <c r="B99" s="68">
        <f>SUM(B92:B97)</f>
        <v>39188.71</v>
      </c>
      <c r="C99" s="68">
        <f>SUM(C92:C97)</f>
        <v>220183.62</v>
      </c>
      <c r="D99" s="68">
        <f>SUM(D92:D98)</f>
        <v>0</v>
      </c>
    </row>
    <row r="100" spans="1:4" s="6" customFormat="1" ht="15" x14ac:dyDescent="0.2">
      <c r="A100" s="60" t="s">
        <v>119</v>
      </c>
      <c r="B100" s="29"/>
      <c r="C100" s="29"/>
      <c r="D100" s="29"/>
    </row>
    <row r="101" spans="1:4" s="6" customFormat="1" x14ac:dyDescent="0.2">
      <c r="A101" s="99" t="s">
        <v>216</v>
      </c>
      <c r="B101" s="41">
        <v>1322168.3400000001</v>
      </c>
      <c r="C101" s="41" t="e">
        <f>#REF!-B101</f>
        <v>#REF!</v>
      </c>
      <c r="D101" s="31">
        <f>2952318.92-2671266.5</f>
        <v>281052.41999999993</v>
      </c>
    </row>
    <row r="102" spans="1:4" s="6" customFormat="1" x14ac:dyDescent="0.2">
      <c r="A102" s="99" t="s">
        <v>41</v>
      </c>
      <c r="B102" s="31">
        <v>100691.55</v>
      </c>
      <c r="C102" s="31"/>
      <c r="D102" s="31">
        <v>100691.55</v>
      </c>
    </row>
    <row r="103" spans="1:4" s="6" customFormat="1" hidden="1" x14ac:dyDescent="0.2">
      <c r="A103" s="35" t="s">
        <v>22</v>
      </c>
      <c r="B103" s="43"/>
      <c r="C103" s="41"/>
      <c r="D103" s="31">
        <v>0</v>
      </c>
    </row>
    <row r="104" spans="1:4" s="6" customFormat="1" hidden="1" x14ac:dyDescent="0.2">
      <c r="A104" s="35" t="s">
        <v>46</v>
      </c>
      <c r="B104" s="43"/>
      <c r="C104" s="41"/>
      <c r="D104" s="31">
        <v>0</v>
      </c>
    </row>
    <row r="105" spans="1:4" s="6" customFormat="1" hidden="1" x14ac:dyDescent="0.2">
      <c r="A105" s="76" t="s">
        <v>170</v>
      </c>
      <c r="B105" s="56"/>
      <c r="C105" s="77"/>
      <c r="D105" s="77">
        <v>0</v>
      </c>
    </row>
    <row r="106" spans="1:4" s="6" customFormat="1" ht="12.75" customHeight="1" x14ac:dyDescent="0.2">
      <c r="A106" s="92" t="s">
        <v>52</v>
      </c>
      <c r="B106" s="52"/>
      <c r="C106" s="52"/>
      <c r="D106" s="45">
        <v>2957.36</v>
      </c>
    </row>
    <row r="107" spans="1:4" s="6" customFormat="1" ht="15" x14ac:dyDescent="0.25">
      <c r="A107" s="67" t="s">
        <v>120</v>
      </c>
      <c r="B107" s="71">
        <f>SUM(B101:B106)</f>
        <v>1422859.8900000001</v>
      </c>
      <c r="C107" s="71" t="e">
        <f>SUM(C101:C106)</f>
        <v>#REF!</v>
      </c>
      <c r="D107" s="71">
        <f>SUM(D101:D106)</f>
        <v>384701.3299999999</v>
      </c>
    </row>
    <row r="108" spans="1:4" s="6" customFormat="1" ht="15" x14ac:dyDescent="0.25">
      <c r="A108" s="32" t="s">
        <v>42</v>
      </c>
      <c r="B108" s="36">
        <f>B99+B107</f>
        <v>1462048.6</v>
      </c>
      <c r="C108" s="36" t="e">
        <f>C99+C107</f>
        <v>#REF!</v>
      </c>
      <c r="D108" s="36">
        <f>D99+D107</f>
        <v>384701.3299999999</v>
      </c>
    </row>
    <row r="109" spans="1:4" s="6" customFormat="1" ht="15" x14ac:dyDescent="0.25">
      <c r="A109" s="18"/>
      <c r="B109" s="19"/>
      <c r="C109" s="19"/>
      <c r="D109" s="19"/>
    </row>
    <row r="110" spans="1:4" s="25" customFormat="1" ht="15" x14ac:dyDescent="0.25">
      <c r="A110" s="22" t="s">
        <v>123</v>
      </c>
      <c r="B110" s="23"/>
      <c r="C110" s="23"/>
      <c r="D110" s="23"/>
    </row>
    <row r="111" spans="1:4" s="6" customFormat="1" ht="60" x14ac:dyDescent="0.2">
      <c r="A111" s="26" t="s">
        <v>0</v>
      </c>
      <c r="B111" s="27" t="s">
        <v>44</v>
      </c>
      <c r="C111" s="27" t="s">
        <v>45</v>
      </c>
      <c r="D111" s="27" t="s">
        <v>248</v>
      </c>
    </row>
    <row r="112" spans="1:4" s="6" customFormat="1" ht="15" x14ac:dyDescent="0.2">
      <c r="A112" s="74" t="s">
        <v>26</v>
      </c>
      <c r="B112" s="87"/>
      <c r="C112" s="87"/>
      <c r="D112" s="75"/>
    </row>
    <row r="113" spans="1:4" s="6" customFormat="1" hidden="1" x14ac:dyDescent="0.2">
      <c r="A113" s="51" t="s">
        <v>225</v>
      </c>
      <c r="B113" s="52"/>
      <c r="C113" s="52"/>
      <c r="D113" s="52">
        <v>0</v>
      </c>
    </row>
    <row r="114" spans="1:4" s="6" customFormat="1" hidden="1" x14ac:dyDescent="0.2">
      <c r="A114" s="51" t="s">
        <v>96</v>
      </c>
      <c r="B114" s="52"/>
      <c r="C114" s="52"/>
      <c r="D114" s="52">
        <v>0</v>
      </c>
    </row>
    <row r="115" spans="1:4" s="6" customFormat="1" hidden="1" x14ac:dyDescent="0.2">
      <c r="A115" s="51" t="s">
        <v>189</v>
      </c>
      <c r="B115" s="52"/>
      <c r="C115" s="52"/>
      <c r="D115" s="52">
        <v>0</v>
      </c>
    </row>
    <row r="116" spans="1:4" s="6" customFormat="1" hidden="1" x14ac:dyDescent="0.2">
      <c r="A116" s="92" t="s">
        <v>117</v>
      </c>
      <c r="B116" s="91"/>
      <c r="C116" s="91"/>
      <c r="D116" s="45">
        <v>0</v>
      </c>
    </row>
    <row r="117" spans="1:4" s="6" customFormat="1" hidden="1" x14ac:dyDescent="0.2">
      <c r="A117" s="73" t="s">
        <v>64</v>
      </c>
      <c r="B117" s="52"/>
      <c r="C117" s="52"/>
      <c r="D117" s="45">
        <v>0</v>
      </c>
    </row>
    <row r="118" spans="1:4" s="6" customFormat="1" hidden="1" x14ac:dyDescent="0.2">
      <c r="A118" s="93" t="s">
        <v>243</v>
      </c>
      <c r="B118" s="91"/>
      <c r="C118" s="91"/>
      <c r="D118" s="45">
        <v>0</v>
      </c>
    </row>
    <row r="119" spans="1:4" s="6" customFormat="1" hidden="1" x14ac:dyDescent="0.2">
      <c r="A119" s="92" t="s">
        <v>142</v>
      </c>
      <c r="B119" s="52"/>
      <c r="C119" s="52"/>
      <c r="D119" s="45">
        <v>0</v>
      </c>
    </row>
    <row r="120" spans="1:4" s="6" customFormat="1" hidden="1" x14ac:dyDescent="0.2">
      <c r="A120" s="81" t="s">
        <v>226</v>
      </c>
      <c r="B120" s="52"/>
      <c r="C120" s="52"/>
      <c r="D120" s="52">
        <v>0</v>
      </c>
    </row>
    <row r="121" spans="1:4" s="6" customFormat="1" hidden="1" x14ac:dyDescent="0.2">
      <c r="A121" s="103" t="s">
        <v>193</v>
      </c>
      <c r="B121" s="52"/>
      <c r="C121" s="52"/>
      <c r="D121" s="52">
        <v>0</v>
      </c>
    </row>
    <row r="122" spans="1:4" s="6" customFormat="1" hidden="1" x14ac:dyDescent="0.2">
      <c r="A122" s="51" t="s">
        <v>231</v>
      </c>
      <c r="B122" s="52"/>
      <c r="C122" s="52"/>
      <c r="D122" s="52">
        <v>0</v>
      </c>
    </row>
    <row r="123" spans="1:4" s="6" customFormat="1" hidden="1" x14ac:dyDescent="0.2">
      <c r="A123" s="51" t="s">
        <v>238</v>
      </c>
      <c r="B123" s="52"/>
      <c r="C123" s="52"/>
      <c r="D123" s="52">
        <v>0</v>
      </c>
    </row>
    <row r="124" spans="1:4" s="6" customFormat="1" hidden="1" x14ac:dyDescent="0.2">
      <c r="A124" s="51" t="s">
        <v>157</v>
      </c>
      <c r="B124" s="52"/>
      <c r="C124" s="52"/>
      <c r="D124" s="52">
        <v>0</v>
      </c>
    </row>
    <row r="125" spans="1:4" s="6" customFormat="1" hidden="1" x14ac:dyDescent="0.2">
      <c r="A125" s="51" t="s">
        <v>154</v>
      </c>
      <c r="B125" s="52"/>
      <c r="C125" s="52"/>
      <c r="D125" s="52">
        <v>0</v>
      </c>
    </row>
    <row r="126" spans="1:4" s="6" customFormat="1" hidden="1" x14ac:dyDescent="0.2">
      <c r="A126" s="51" t="s">
        <v>124</v>
      </c>
      <c r="B126" s="52"/>
      <c r="C126" s="52"/>
      <c r="D126" s="52">
        <v>0</v>
      </c>
    </row>
    <row r="127" spans="1:4" s="6" customFormat="1" hidden="1" x14ac:dyDescent="0.2">
      <c r="A127" s="51" t="s">
        <v>214</v>
      </c>
      <c r="B127" s="52"/>
      <c r="C127" s="52"/>
      <c r="D127" s="52">
        <v>0</v>
      </c>
    </row>
    <row r="128" spans="1:4" s="6" customFormat="1" hidden="1" x14ac:dyDescent="0.2">
      <c r="A128" s="103" t="s">
        <v>204</v>
      </c>
      <c r="B128" s="52"/>
      <c r="C128" s="52"/>
      <c r="D128" s="52">
        <v>0</v>
      </c>
    </row>
    <row r="129" spans="1:4" s="6" customFormat="1" hidden="1" x14ac:dyDescent="0.2">
      <c r="A129" s="51" t="s">
        <v>126</v>
      </c>
      <c r="B129" s="52"/>
      <c r="C129" s="52"/>
      <c r="D129" s="52">
        <v>0</v>
      </c>
    </row>
    <row r="130" spans="1:4" s="6" customFormat="1" hidden="1" x14ac:dyDescent="0.2">
      <c r="A130" s="51" t="s">
        <v>220</v>
      </c>
      <c r="B130" s="52"/>
      <c r="C130" s="52"/>
      <c r="D130" s="52">
        <v>0</v>
      </c>
    </row>
    <row r="131" spans="1:4" s="6" customFormat="1" hidden="1" x14ac:dyDescent="0.2">
      <c r="A131" s="51" t="s">
        <v>213</v>
      </c>
      <c r="B131" s="52"/>
      <c r="C131" s="52"/>
      <c r="D131" s="52">
        <v>0</v>
      </c>
    </row>
    <row r="132" spans="1:4" s="6" customFormat="1" hidden="1" x14ac:dyDescent="0.2">
      <c r="A132" s="51" t="s">
        <v>200</v>
      </c>
      <c r="B132" s="52"/>
      <c r="C132" s="52"/>
      <c r="D132" s="52">
        <v>0</v>
      </c>
    </row>
    <row r="133" spans="1:4" s="6" customFormat="1" hidden="1" x14ac:dyDescent="0.2">
      <c r="A133" s="51" t="s">
        <v>201</v>
      </c>
      <c r="B133" s="52"/>
      <c r="C133" s="52"/>
      <c r="D133" s="52">
        <v>0</v>
      </c>
    </row>
    <row r="134" spans="1:4" s="6" customFormat="1" hidden="1" x14ac:dyDescent="0.2">
      <c r="A134" s="51" t="s">
        <v>90</v>
      </c>
      <c r="B134" s="52"/>
      <c r="C134" s="52"/>
      <c r="D134" s="52">
        <v>0</v>
      </c>
    </row>
    <row r="135" spans="1:4" s="6" customFormat="1" hidden="1" x14ac:dyDescent="0.2">
      <c r="A135" s="51" t="s">
        <v>202</v>
      </c>
      <c r="B135" s="52"/>
      <c r="C135" s="52"/>
      <c r="D135" s="52">
        <v>0</v>
      </c>
    </row>
    <row r="136" spans="1:4" s="6" customFormat="1" hidden="1" x14ac:dyDescent="0.2">
      <c r="A136" s="51" t="s">
        <v>191</v>
      </c>
      <c r="B136" s="52"/>
      <c r="C136" s="52"/>
      <c r="D136" s="52">
        <v>0</v>
      </c>
    </row>
    <row r="137" spans="1:4" s="6" customFormat="1" hidden="1" x14ac:dyDescent="0.2">
      <c r="A137" s="51" t="s">
        <v>148</v>
      </c>
      <c r="B137" s="84"/>
      <c r="C137" s="84"/>
      <c r="D137" s="84">
        <v>0</v>
      </c>
    </row>
    <row r="138" spans="1:4" s="6" customFormat="1" hidden="1" x14ac:dyDescent="0.2">
      <c r="A138" s="78" t="s">
        <v>206</v>
      </c>
      <c r="B138" s="80"/>
      <c r="C138" s="80"/>
      <c r="D138" s="52">
        <v>0</v>
      </c>
    </row>
    <row r="139" spans="1:4" s="6" customFormat="1" hidden="1" x14ac:dyDescent="0.2">
      <c r="A139" s="103" t="s">
        <v>217</v>
      </c>
      <c r="B139" s="80"/>
      <c r="C139" s="80"/>
      <c r="D139" s="52">
        <v>0</v>
      </c>
    </row>
    <row r="140" spans="1:4" s="6" customFormat="1" hidden="1" x14ac:dyDescent="0.2">
      <c r="A140" s="86" t="s">
        <v>245</v>
      </c>
      <c r="B140" s="79"/>
      <c r="C140" s="79"/>
      <c r="D140" s="79">
        <v>0</v>
      </c>
    </row>
    <row r="141" spans="1:4" s="6" customFormat="1" hidden="1" x14ac:dyDescent="0.2">
      <c r="A141" s="103" t="s">
        <v>218</v>
      </c>
      <c r="B141" s="80"/>
      <c r="C141" s="80"/>
      <c r="D141" s="52">
        <v>0</v>
      </c>
    </row>
    <row r="142" spans="1:4" s="6" customFormat="1" hidden="1" x14ac:dyDescent="0.2">
      <c r="A142" s="17" t="s">
        <v>74</v>
      </c>
      <c r="B142" s="79"/>
      <c r="C142" s="79"/>
      <c r="D142" s="79">
        <v>0</v>
      </c>
    </row>
    <row r="143" spans="1:4" s="6" customFormat="1" hidden="1" x14ac:dyDescent="0.2">
      <c r="A143" s="78" t="s">
        <v>62</v>
      </c>
      <c r="B143" s="80"/>
      <c r="C143" s="80"/>
      <c r="D143" s="52">
        <v>0</v>
      </c>
    </row>
    <row r="144" spans="1:4" s="6" customFormat="1" hidden="1" x14ac:dyDescent="0.2">
      <c r="A144" s="51" t="s">
        <v>55</v>
      </c>
      <c r="B144" s="52"/>
      <c r="C144" s="52"/>
      <c r="D144" s="52">
        <v>0</v>
      </c>
    </row>
    <row r="145" spans="1:4" s="6" customFormat="1" hidden="1" x14ac:dyDescent="0.2">
      <c r="A145" s="51" t="s">
        <v>230</v>
      </c>
      <c r="B145" s="80"/>
      <c r="C145" s="80"/>
      <c r="D145" s="52">
        <v>0</v>
      </c>
    </row>
    <row r="146" spans="1:4" s="6" customFormat="1" hidden="1" x14ac:dyDescent="0.2">
      <c r="A146" s="51" t="s">
        <v>153</v>
      </c>
      <c r="B146" s="80"/>
      <c r="C146" s="80"/>
      <c r="D146" s="52">
        <v>0</v>
      </c>
    </row>
    <row r="147" spans="1:4" s="6" customFormat="1" hidden="1" x14ac:dyDescent="0.2">
      <c r="A147" s="51" t="s">
        <v>179</v>
      </c>
      <c r="B147" s="80"/>
      <c r="C147" s="80"/>
      <c r="D147" s="52">
        <v>0</v>
      </c>
    </row>
    <row r="148" spans="1:4" s="6" customFormat="1" hidden="1" x14ac:dyDescent="0.2">
      <c r="A148" s="8" t="s">
        <v>129</v>
      </c>
      <c r="B148" s="79"/>
      <c r="C148" s="79"/>
      <c r="D148" s="79">
        <v>0</v>
      </c>
    </row>
    <row r="149" spans="1:4" s="6" customFormat="1" hidden="1" x14ac:dyDescent="0.2">
      <c r="A149" s="51" t="s">
        <v>210</v>
      </c>
      <c r="B149" s="52"/>
      <c r="C149" s="52"/>
      <c r="D149" s="52">
        <v>0</v>
      </c>
    </row>
    <row r="150" spans="1:4" s="6" customFormat="1" hidden="1" x14ac:dyDescent="0.2">
      <c r="A150" s="51" t="s">
        <v>194</v>
      </c>
      <c r="B150" s="52"/>
      <c r="C150" s="52"/>
      <c r="D150" s="52">
        <v>0</v>
      </c>
    </row>
    <row r="151" spans="1:4" s="6" customFormat="1" hidden="1" x14ac:dyDescent="0.2">
      <c r="A151" s="86" t="s">
        <v>212</v>
      </c>
      <c r="B151" s="84"/>
      <c r="C151" s="84"/>
      <c r="D151" s="84">
        <v>0</v>
      </c>
    </row>
    <row r="152" spans="1:4" s="6" customFormat="1" hidden="1" x14ac:dyDescent="0.2">
      <c r="A152" s="54" t="s">
        <v>222</v>
      </c>
      <c r="B152" s="84"/>
      <c r="C152" s="84"/>
      <c r="D152" s="84">
        <v>0</v>
      </c>
    </row>
    <row r="153" spans="1:4" s="6" customFormat="1" hidden="1" x14ac:dyDescent="0.2">
      <c r="A153" s="54" t="s">
        <v>128</v>
      </c>
      <c r="B153" s="79"/>
      <c r="C153" s="79"/>
      <c r="D153" s="79">
        <v>0</v>
      </c>
    </row>
    <row r="154" spans="1:4" s="6" customFormat="1" hidden="1" x14ac:dyDescent="0.2">
      <c r="A154" s="104" t="s">
        <v>175</v>
      </c>
      <c r="B154" s="80"/>
      <c r="C154" s="80"/>
      <c r="D154" s="52">
        <v>0</v>
      </c>
    </row>
    <row r="155" spans="1:4" s="6" customFormat="1" hidden="1" x14ac:dyDescent="0.2">
      <c r="A155" s="51" t="s">
        <v>92</v>
      </c>
      <c r="B155" s="52"/>
      <c r="C155" s="52"/>
      <c r="D155" s="52">
        <v>0</v>
      </c>
    </row>
    <row r="156" spans="1:4" s="6" customFormat="1" hidden="1" x14ac:dyDescent="0.2">
      <c r="A156" s="51" t="s">
        <v>190</v>
      </c>
      <c r="B156" s="52"/>
      <c r="C156" s="52"/>
      <c r="D156" s="52">
        <v>0</v>
      </c>
    </row>
    <row r="157" spans="1:4" s="6" customFormat="1" hidden="1" x14ac:dyDescent="0.2">
      <c r="A157" s="51" t="s">
        <v>211</v>
      </c>
      <c r="B157" s="52"/>
      <c r="C157" s="52"/>
      <c r="D157" s="52">
        <v>0</v>
      </c>
    </row>
    <row r="158" spans="1:4" s="6" customFormat="1" hidden="1" x14ac:dyDescent="0.2">
      <c r="A158" s="17" t="s">
        <v>196</v>
      </c>
      <c r="B158" s="52"/>
      <c r="C158" s="52"/>
      <c r="D158" s="52">
        <v>0</v>
      </c>
    </row>
    <row r="159" spans="1:4" s="6" customFormat="1" hidden="1" x14ac:dyDescent="0.2">
      <c r="A159" s="51" t="s">
        <v>157</v>
      </c>
      <c r="B159" s="52"/>
      <c r="C159" s="52"/>
      <c r="D159" s="52">
        <v>0</v>
      </c>
    </row>
    <row r="160" spans="1:4" s="6" customFormat="1" hidden="1" x14ac:dyDescent="0.2">
      <c r="A160" s="51" t="s">
        <v>154</v>
      </c>
      <c r="B160" s="52"/>
      <c r="C160" s="52"/>
      <c r="D160" s="52">
        <v>0</v>
      </c>
    </row>
    <row r="161" spans="1:4" s="6" customFormat="1" hidden="1" x14ac:dyDescent="0.2">
      <c r="A161" s="103" t="s">
        <v>197</v>
      </c>
      <c r="B161" s="52"/>
      <c r="C161" s="52"/>
      <c r="D161" s="52">
        <v>0</v>
      </c>
    </row>
    <row r="162" spans="1:4" s="6" customFormat="1" hidden="1" x14ac:dyDescent="0.2">
      <c r="A162" s="51" t="s">
        <v>116</v>
      </c>
      <c r="B162" s="52"/>
      <c r="C162" s="52"/>
      <c r="D162" s="52">
        <v>0</v>
      </c>
    </row>
    <row r="163" spans="1:4" s="6" customFormat="1" hidden="1" x14ac:dyDescent="0.2">
      <c r="A163" s="51" t="s">
        <v>97</v>
      </c>
      <c r="B163" s="52"/>
      <c r="C163" s="52"/>
      <c r="D163" s="52">
        <v>0</v>
      </c>
    </row>
    <row r="164" spans="1:4" s="6" customFormat="1" hidden="1" x14ac:dyDescent="0.2">
      <c r="A164" s="103" t="s">
        <v>207</v>
      </c>
      <c r="B164" s="52"/>
      <c r="C164" s="52"/>
      <c r="D164" s="52">
        <v>0</v>
      </c>
    </row>
    <row r="165" spans="1:4" s="6" customFormat="1" ht="13.5" hidden="1" customHeight="1" x14ac:dyDescent="0.2">
      <c r="A165" s="51" t="s">
        <v>235</v>
      </c>
      <c r="B165" s="52"/>
      <c r="C165" s="52"/>
      <c r="D165" s="52">
        <v>0</v>
      </c>
    </row>
    <row r="166" spans="1:4" s="6" customFormat="1" hidden="1" x14ac:dyDescent="0.2">
      <c r="A166" s="51" t="s">
        <v>195</v>
      </c>
      <c r="B166" s="52"/>
      <c r="C166" s="52"/>
      <c r="D166" s="52">
        <v>0</v>
      </c>
    </row>
    <row r="167" spans="1:4" s="85" customFormat="1" hidden="1" x14ac:dyDescent="0.2">
      <c r="A167" s="51" t="s">
        <v>141</v>
      </c>
      <c r="B167" s="52"/>
      <c r="C167" s="52"/>
      <c r="D167" s="52">
        <v>0</v>
      </c>
    </row>
    <row r="168" spans="1:4" s="85" customFormat="1" hidden="1" x14ac:dyDescent="0.2">
      <c r="A168" s="51" t="s">
        <v>209</v>
      </c>
      <c r="B168" s="52"/>
      <c r="C168" s="52"/>
      <c r="D168" s="52">
        <v>0</v>
      </c>
    </row>
    <row r="169" spans="1:4" s="85" customFormat="1" hidden="1" x14ac:dyDescent="0.2">
      <c r="A169" s="54" t="s">
        <v>101</v>
      </c>
      <c r="B169" s="84"/>
      <c r="C169" s="84"/>
      <c r="D169" s="84">
        <v>0</v>
      </c>
    </row>
    <row r="170" spans="1:4" s="85" customFormat="1" hidden="1" x14ac:dyDescent="0.2">
      <c r="A170" s="81" t="s">
        <v>233</v>
      </c>
      <c r="B170" s="52"/>
      <c r="C170" s="52"/>
      <c r="D170" s="52">
        <v>0</v>
      </c>
    </row>
    <row r="171" spans="1:4" s="85" customFormat="1" hidden="1" x14ac:dyDescent="0.2">
      <c r="A171" s="51" t="s">
        <v>208</v>
      </c>
      <c r="B171" s="52"/>
      <c r="C171" s="52"/>
      <c r="D171" s="52">
        <v>0</v>
      </c>
    </row>
    <row r="172" spans="1:4" s="6" customFormat="1" hidden="1" x14ac:dyDescent="0.2">
      <c r="A172" s="104" t="s">
        <v>186</v>
      </c>
      <c r="B172" s="52"/>
      <c r="C172" s="52"/>
      <c r="D172" s="52">
        <v>0</v>
      </c>
    </row>
    <row r="173" spans="1:4" s="6" customFormat="1" hidden="1" x14ac:dyDescent="0.2">
      <c r="A173" s="51" t="s">
        <v>163</v>
      </c>
      <c r="B173" s="80"/>
      <c r="C173" s="80"/>
      <c r="D173" s="52">
        <v>0</v>
      </c>
    </row>
    <row r="174" spans="1:4" s="6" customFormat="1" hidden="1" x14ac:dyDescent="0.2">
      <c r="A174" s="51" t="s">
        <v>174</v>
      </c>
      <c r="B174" s="80"/>
      <c r="C174" s="80"/>
      <c r="D174" s="52">
        <v>0</v>
      </c>
    </row>
    <row r="175" spans="1:4" s="6" customFormat="1" hidden="1" x14ac:dyDescent="0.2">
      <c r="A175" s="81" t="s">
        <v>215</v>
      </c>
      <c r="B175" s="52"/>
      <c r="C175" s="52"/>
      <c r="D175" s="52">
        <v>0</v>
      </c>
    </row>
    <row r="176" spans="1:4" s="6" customFormat="1" hidden="1" x14ac:dyDescent="0.2">
      <c r="A176" s="104" t="s">
        <v>188</v>
      </c>
      <c r="B176" s="52"/>
      <c r="C176" s="52"/>
      <c r="D176" s="52">
        <v>0</v>
      </c>
    </row>
    <row r="177" spans="1:4" s="6" customFormat="1" ht="14.25" hidden="1" customHeight="1" x14ac:dyDescent="0.2">
      <c r="A177" s="104" t="s">
        <v>187</v>
      </c>
      <c r="B177" s="52"/>
      <c r="C177" s="52"/>
      <c r="D177" s="52">
        <v>0</v>
      </c>
    </row>
    <row r="178" spans="1:4" s="6" customFormat="1" hidden="1" x14ac:dyDescent="0.2">
      <c r="A178" s="51" t="s">
        <v>185</v>
      </c>
      <c r="B178" s="52"/>
      <c r="C178" s="52"/>
      <c r="D178" s="52">
        <v>0</v>
      </c>
    </row>
    <row r="179" spans="1:4" s="6" customFormat="1" hidden="1" x14ac:dyDescent="0.2">
      <c r="A179" s="54" t="s">
        <v>100</v>
      </c>
      <c r="B179" s="84"/>
      <c r="C179" s="84"/>
      <c r="D179" s="84">
        <v>0</v>
      </c>
    </row>
    <row r="180" spans="1:4" s="6" customFormat="1" hidden="1" x14ac:dyDescent="0.2">
      <c r="A180" s="104" t="s">
        <v>172</v>
      </c>
      <c r="B180" s="52"/>
      <c r="C180" s="52"/>
      <c r="D180" s="52"/>
    </row>
    <row r="181" spans="1:4" s="6" customFormat="1" hidden="1" x14ac:dyDescent="0.2">
      <c r="A181" s="104" t="s">
        <v>178</v>
      </c>
      <c r="B181" s="52"/>
      <c r="C181" s="52"/>
      <c r="D181" s="52">
        <v>0</v>
      </c>
    </row>
    <row r="182" spans="1:4" s="6" customFormat="1" hidden="1" x14ac:dyDescent="0.2">
      <c r="A182" s="51" t="s">
        <v>170</v>
      </c>
      <c r="B182" s="52"/>
      <c r="C182" s="52"/>
      <c r="D182" s="52">
        <v>0</v>
      </c>
    </row>
    <row r="183" spans="1:4" s="6" customFormat="1" hidden="1" x14ac:dyDescent="0.2">
      <c r="A183" s="54" t="s">
        <v>146</v>
      </c>
      <c r="B183" s="79"/>
      <c r="C183" s="79"/>
      <c r="D183" s="79">
        <v>0</v>
      </c>
    </row>
    <row r="184" spans="1:4" s="6" customFormat="1" hidden="1" x14ac:dyDescent="0.2">
      <c r="A184" s="51" t="s">
        <v>164</v>
      </c>
      <c r="B184" s="52"/>
      <c r="C184" s="52"/>
      <c r="D184" s="52">
        <v>0</v>
      </c>
    </row>
    <row r="185" spans="1:4" s="6" customFormat="1" hidden="1" x14ac:dyDescent="0.2">
      <c r="A185" s="78" t="s">
        <v>73</v>
      </c>
      <c r="B185" s="80"/>
      <c r="C185" s="80"/>
      <c r="D185" s="52">
        <v>0</v>
      </c>
    </row>
    <row r="186" spans="1:4" s="6" customFormat="1" hidden="1" x14ac:dyDescent="0.2">
      <c r="A186" s="51" t="s">
        <v>142</v>
      </c>
      <c r="B186" s="52"/>
      <c r="C186" s="52"/>
      <c r="D186" s="52">
        <v>0</v>
      </c>
    </row>
    <row r="187" spans="1:4" s="6" customFormat="1" ht="28.5" hidden="1" x14ac:dyDescent="0.2">
      <c r="A187" s="54" t="s">
        <v>221</v>
      </c>
      <c r="B187" s="79"/>
      <c r="C187" s="79"/>
      <c r="D187" s="79">
        <v>0</v>
      </c>
    </row>
    <row r="188" spans="1:4" s="6" customFormat="1" hidden="1" x14ac:dyDescent="0.2">
      <c r="A188" s="51" t="s">
        <v>109</v>
      </c>
      <c r="B188" s="52"/>
      <c r="C188" s="52"/>
      <c r="D188" s="52">
        <v>0</v>
      </c>
    </row>
    <row r="189" spans="1:4" s="6" customFormat="1" hidden="1" x14ac:dyDescent="0.2">
      <c r="A189" s="51" t="s">
        <v>167</v>
      </c>
      <c r="B189" s="52"/>
      <c r="C189" s="52"/>
      <c r="D189" s="52">
        <v>0</v>
      </c>
    </row>
    <row r="190" spans="1:4" s="6" customFormat="1" hidden="1" x14ac:dyDescent="0.2">
      <c r="A190" s="51" t="s">
        <v>179</v>
      </c>
      <c r="B190" s="52"/>
      <c r="C190" s="52"/>
      <c r="D190" s="52">
        <v>0</v>
      </c>
    </row>
    <row r="191" spans="1:4" s="6" customFormat="1" hidden="1" x14ac:dyDescent="0.2">
      <c r="A191" s="66" t="s">
        <v>156</v>
      </c>
      <c r="B191" s="52"/>
      <c r="C191" s="52"/>
      <c r="D191" s="52">
        <v>0</v>
      </c>
    </row>
    <row r="192" spans="1:4" s="6" customFormat="1" hidden="1" x14ac:dyDescent="0.2">
      <c r="A192" s="51" t="s">
        <v>166</v>
      </c>
      <c r="B192" s="52"/>
      <c r="C192" s="52"/>
      <c r="D192" s="52">
        <v>0</v>
      </c>
    </row>
    <row r="193" spans="1:4" s="6" customFormat="1" hidden="1" x14ac:dyDescent="0.2">
      <c r="A193" s="104" t="s">
        <v>173</v>
      </c>
      <c r="B193" s="52"/>
      <c r="C193" s="52"/>
      <c r="D193" s="52">
        <v>0</v>
      </c>
    </row>
    <row r="194" spans="1:4" s="6" customFormat="1" hidden="1" x14ac:dyDescent="0.2">
      <c r="A194" s="51" t="s">
        <v>180</v>
      </c>
      <c r="B194" s="52"/>
      <c r="C194" s="52"/>
      <c r="D194" s="52">
        <v>0</v>
      </c>
    </row>
    <row r="195" spans="1:4" s="6" customFormat="1" hidden="1" x14ac:dyDescent="0.2">
      <c r="A195" s="51" t="s">
        <v>78</v>
      </c>
      <c r="B195" s="52"/>
      <c r="C195" s="52"/>
      <c r="D195" s="52">
        <v>0</v>
      </c>
    </row>
    <row r="196" spans="1:4" s="6" customFormat="1" hidden="1" x14ac:dyDescent="0.2">
      <c r="A196" s="82" t="s">
        <v>53</v>
      </c>
      <c r="B196" s="79"/>
      <c r="C196" s="79"/>
      <c r="D196" s="79">
        <v>0</v>
      </c>
    </row>
    <row r="197" spans="1:4" s="6" customFormat="1" hidden="1" x14ac:dyDescent="0.2">
      <c r="A197" s="51" t="s">
        <v>181</v>
      </c>
      <c r="B197" s="52"/>
      <c r="C197" s="52"/>
      <c r="D197" s="52">
        <v>0</v>
      </c>
    </row>
    <row r="198" spans="1:4" s="6" customFormat="1" hidden="1" x14ac:dyDescent="0.2">
      <c r="A198" s="78" t="s">
        <v>111</v>
      </c>
      <c r="B198" s="52"/>
      <c r="C198" s="52"/>
      <c r="D198" s="52">
        <v>0</v>
      </c>
    </row>
    <row r="199" spans="1:4" s="6" customFormat="1" hidden="1" x14ac:dyDescent="0.2">
      <c r="A199" s="51" t="s">
        <v>237</v>
      </c>
      <c r="B199" s="52"/>
      <c r="C199" s="52"/>
      <c r="D199" s="52">
        <v>0</v>
      </c>
    </row>
    <row r="200" spans="1:4" s="6" customFormat="1" hidden="1" x14ac:dyDescent="0.2">
      <c r="A200" s="51" t="s">
        <v>242</v>
      </c>
      <c r="B200" s="52"/>
      <c r="C200" s="52"/>
      <c r="D200" s="52">
        <v>0</v>
      </c>
    </row>
    <row r="201" spans="1:4" s="6" customFormat="1" hidden="1" x14ac:dyDescent="0.2">
      <c r="A201" s="54" t="s">
        <v>223</v>
      </c>
      <c r="B201" s="79"/>
      <c r="C201" s="79"/>
      <c r="D201" s="84">
        <v>0</v>
      </c>
    </row>
    <row r="202" spans="1:4" s="6" customFormat="1" hidden="1" x14ac:dyDescent="0.2">
      <c r="A202" s="51" t="s">
        <v>239</v>
      </c>
      <c r="B202" s="52"/>
      <c r="C202" s="52"/>
      <c r="D202" s="52">
        <v>0</v>
      </c>
    </row>
    <row r="203" spans="1:4" s="6" customFormat="1" hidden="1" x14ac:dyDescent="0.2">
      <c r="A203" s="51" t="s">
        <v>237</v>
      </c>
      <c r="B203" s="52"/>
      <c r="C203" s="52"/>
      <c r="D203" s="52">
        <v>0</v>
      </c>
    </row>
    <row r="204" spans="1:4" s="6" customFormat="1" hidden="1" x14ac:dyDescent="0.2">
      <c r="A204" s="51" t="s">
        <v>85</v>
      </c>
      <c r="B204" s="52"/>
      <c r="C204" s="52"/>
      <c r="D204" s="52">
        <v>0</v>
      </c>
    </row>
    <row r="205" spans="1:4" s="6" customFormat="1" hidden="1" x14ac:dyDescent="0.2">
      <c r="A205" s="51" t="s">
        <v>190</v>
      </c>
      <c r="B205" s="52"/>
      <c r="C205" s="52"/>
      <c r="D205" s="52">
        <v>0</v>
      </c>
    </row>
    <row r="206" spans="1:4" s="6" customFormat="1" hidden="1" x14ac:dyDescent="0.2">
      <c r="A206" s="51" t="s">
        <v>227</v>
      </c>
      <c r="B206" s="52"/>
      <c r="C206" s="52"/>
      <c r="D206" s="52">
        <v>0</v>
      </c>
    </row>
    <row r="207" spans="1:4" s="6" customFormat="1" hidden="1" x14ac:dyDescent="0.2">
      <c r="A207" s="83" t="s">
        <v>176</v>
      </c>
      <c r="B207" s="79"/>
      <c r="C207" s="79"/>
      <c r="D207" s="79">
        <v>0</v>
      </c>
    </row>
    <row r="208" spans="1:4" s="6" customFormat="1" hidden="1" x14ac:dyDescent="0.2">
      <c r="A208" s="51" t="s">
        <v>182</v>
      </c>
      <c r="B208" s="52"/>
      <c r="C208" s="52"/>
      <c r="D208" s="52">
        <v>0</v>
      </c>
    </row>
    <row r="209" spans="1:4" s="6" customFormat="1" hidden="1" x14ac:dyDescent="0.2">
      <c r="A209" s="51" t="s">
        <v>162</v>
      </c>
      <c r="B209" s="52"/>
      <c r="C209" s="52"/>
      <c r="D209" s="52">
        <v>0</v>
      </c>
    </row>
    <row r="210" spans="1:4" s="6" customFormat="1" hidden="1" x14ac:dyDescent="0.2">
      <c r="A210" s="51" t="s">
        <v>68</v>
      </c>
      <c r="B210" s="52"/>
      <c r="C210" s="52"/>
      <c r="D210" s="52">
        <v>0</v>
      </c>
    </row>
    <row r="211" spans="1:4" s="6" customFormat="1" hidden="1" x14ac:dyDescent="0.2">
      <c r="A211" s="51" t="s">
        <v>159</v>
      </c>
      <c r="B211" s="52"/>
      <c r="C211" s="52"/>
      <c r="D211" s="52">
        <v>0</v>
      </c>
    </row>
    <row r="212" spans="1:4" s="6" customFormat="1" hidden="1" x14ac:dyDescent="0.2">
      <c r="A212" s="51" t="s">
        <v>160</v>
      </c>
      <c r="B212" s="52"/>
      <c r="C212" s="52"/>
      <c r="D212" s="52">
        <v>0</v>
      </c>
    </row>
    <row r="213" spans="1:4" s="6" customFormat="1" ht="28.5" hidden="1" x14ac:dyDescent="0.2">
      <c r="A213" s="51" t="s">
        <v>151</v>
      </c>
      <c r="B213" s="52"/>
      <c r="C213" s="52"/>
      <c r="D213" s="52">
        <v>0</v>
      </c>
    </row>
    <row r="214" spans="1:4" s="6" customFormat="1" hidden="1" x14ac:dyDescent="0.2">
      <c r="A214" s="51" t="s">
        <v>165</v>
      </c>
      <c r="B214" s="52"/>
      <c r="C214" s="52"/>
      <c r="D214" s="52">
        <v>0</v>
      </c>
    </row>
    <row r="215" spans="1:4" s="6" customFormat="1" hidden="1" x14ac:dyDescent="0.2">
      <c r="A215" s="51" t="s">
        <v>149</v>
      </c>
      <c r="B215" s="52"/>
      <c r="C215" s="52"/>
      <c r="D215" s="52">
        <v>0</v>
      </c>
    </row>
    <row r="216" spans="1:4" s="6" customFormat="1" hidden="1" x14ac:dyDescent="0.2">
      <c r="A216" s="51" t="s">
        <v>158</v>
      </c>
      <c r="B216" s="52"/>
      <c r="C216" s="52"/>
      <c r="D216" s="52">
        <v>0</v>
      </c>
    </row>
    <row r="217" spans="1:4" s="6" customFormat="1" hidden="1" x14ac:dyDescent="0.2">
      <c r="A217" s="51" t="s">
        <v>150</v>
      </c>
      <c r="B217" s="52"/>
      <c r="C217" s="52"/>
      <c r="D217" s="52">
        <v>0</v>
      </c>
    </row>
    <row r="218" spans="1:4" s="6" customFormat="1" hidden="1" x14ac:dyDescent="0.2">
      <c r="A218" s="54" t="s">
        <v>145</v>
      </c>
      <c r="B218" s="79"/>
      <c r="C218" s="79"/>
      <c r="D218" s="79">
        <v>0</v>
      </c>
    </row>
    <row r="219" spans="1:4" s="6" customFormat="1" hidden="1" x14ac:dyDescent="0.2">
      <c r="A219" s="51" t="s">
        <v>71</v>
      </c>
      <c r="B219" s="52"/>
      <c r="C219" s="52"/>
      <c r="D219" s="52">
        <v>0</v>
      </c>
    </row>
    <row r="220" spans="1:4" s="6" customFormat="1" ht="15" hidden="1" customHeight="1" x14ac:dyDescent="0.2">
      <c r="A220" s="51" t="s">
        <v>80</v>
      </c>
      <c r="B220" s="84"/>
      <c r="C220" s="84"/>
      <c r="D220" s="84">
        <v>0</v>
      </c>
    </row>
    <row r="221" spans="1:4" s="6" customFormat="1" ht="15" hidden="1" customHeight="1" x14ac:dyDescent="0.2">
      <c r="A221" s="51" t="s">
        <v>132</v>
      </c>
      <c r="B221" s="52"/>
      <c r="C221" s="52"/>
      <c r="D221" s="52">
        <v>0</v>
      </c>
    </row>
    <row r="222" spans="1:4" s="6" customFormat="1" ht="15" hidden="1" customHeight="1" x14ac:dyDescent="0.2">
      <c r="A222" s="51" t="s">
        <v>98</v>
      </c>
      <c r="B222" s="52"/>
      <c r="C222" s="52"/>
      <c r="D222" s="52">
        <v>0</v>
      </c>
    </row>
    <row r="223" spans="1:4" s="6" customFormat="1" ht="15" hidden="1" customHeight="1" x14ac:dyDescent="0.2">
      <c r="A223" s="51" t="s">
        <v>130</v>
      </c>
      <c r="B223" s="52"/>
      <c r="C223" s="52"/>
      <c r="D223" s="52">
        <v>0</v>
      </c>
    </row>
    <row r="224" spans="1:4" s="6" customFormat="1" ht="15" hidden="1" customHeight="1" x14ac:dyDescent="0.2">
      <c r="A224" s="51" t="s">
        <v>131</v>
      </c>
      <c r="B224" s="52"/>
      <c r="C224" s="52"/>
      <c r="D224" s="52">
        <v>0</v>
      </c>
    </row>
    <row r="225" spans="1:4" s="6" customFormat="1" ht="15" hidden="1" customHeight="1" x14ac:dyDescent="0.2">
      <c r="A225" s="51" t="s">
        <v>86</v>
      </c>
      <c r="B225" s="52"/>
      <c r="C225" s="52"/>
      <c r="D225" s="52">
        <v>0</v>
      </c>
    </row>
    <row r="226" spans="1:4" s="6" customFormat="1" ht="15" hidden="1" customHeight="1" x14ac:dyDescent="0.2">
      <c r="A226" s="51" t="s">
        <v>147</v>
      </c>
      <c r="B226" s="52"/>
      <c r="C226" s="52"/>
      <c r="D226" s="52">
        <v>0</v>
      </c>
    </row>
    <row r="227" spans="1:4" s="6" customFormat="1" ht="15" hidden="1" customHeight="1" x14ac:dyDescent="0.2">
      <c r="A227" s="51" t="s">
        <v>236</v>
      </c>
      <c r="B227" s="52"/>
      <c r="C227" s="52"/>
      <c r="D227" s="52">
        <v>0</v>
      </c>
    </row>
    <row r="228" spans="1:4" s="6" customFormat="1" ht="15" hidden="1" customHeight="1" x14ac:dyDescent="0.2">
      <c r="A228" s="51" t="s">
        <v>192</v>
      </c>
      <c r="B228" s="52"/>
      <c r="C228" s="52"/>
      <c r="D228" s="52">
        <v>0</v>
      </c>
    </row>
    <row r="229" spans="1:4" s="6" customFormat="1" ht="15" hidden="1" customHeight="1" x14ac:dyDescent="0.2">
      <c r="A229" s="51" t="s">
        <v>139</v>
      </c>
      <c r="B229" s="52"/>
      <c r="C229" s="52"/>
      <c r="D229" s="52">
        <v>0</v>
      </c>
    </row>
    <row r="230" spans="1:4" s="6" customFormat="1" ht="15" hidden="1" customHeight="1" x14ac:dyDescent="0.2">
      <c r="A230" s="51" t="s">
        <v>54</v>
      </c>
      <c r="B230" s="52"/>
      <c r="C230" s="52"/>
      <c r="D230" s="52">
        <v>0</v>
      </c>
    </row>
    <row r="231" spans="1:4" s="6" customFormat="1" ht="15" hidden="1" customHeight="1" x14ac:dyDescent="0.2">
      <c r="A231" s="51" t="s">
        <v>241</v>
      </c>
      <c r="B231" s="52"/>
      <c r="C231" s="52"/>
      <c r="D231" s="52">
        <v>0</v>
      </c>
    </row>
    <row r="232" spans="1:4" s="6" customFormat="1" ht="15" hidden="1" customHeight="1" x14ac:dyDescent="0.2">
      <c r="A232" s="105" t="s">
        <v>102</v>
      </c>
      <c r="B232" s="52"/>
      <c r="C232" s="52"/>
      <c r="D232" s="52">
        <v>0</v>
      </c>
    </row>
    <row r="233" spans="1:4" s="6" customFormat="1" ht="15" hidden="1" customHeight="1" x14ac:dyDescent="0.2">
      <c r="A233" s="51" t="s">
        <v>61</v>
      </c>
      <c r="B233" s="52"/>
      <c r="C233" s="52"/>
      <c r="D233" s="52">
        <v>0</v>
      </c>
    </row>
    <row r="234" spans="1:4" s="6" customFormat="1" ht="15" hidden="1" customHeight="1" x14ac:dyDescent="0.2">
      <c r="A234" s="51" t="s">
        <v>184</v>
      </c>
      <c r="B234" s="80"/>
      <c r="C234" s="80"/>
      <c r="D234" s="52">
        <v>0</v>
      </c>
    </row>
    <row r="235" spans="1:4" s="6" customFormat="1" ht="15" hidden="1" customHeight="1" x14ac:dyDescent="0.2">
      <c r="A235" s="51" t="s">
        <v>140</v>
      </c>
      <c r="B235" s="52"/>
      <c r="C235" s="52"/>
      <c r="D235" s="52">
        <v>0</v>
      </c>
    </row>
    <row r="236" spans="1:4" s="6" customFormat="1" ht="15" hidden="1" customHeight="1" x14ac:dyDescent="0.2">
      <c r="A236" s="51" t="s">
        <v>133</v>
      </c>
      <c r="B236" s="52"/>
      <c r="C236" s="52"/>
      <c r="D236" s="52">
        <v>0</v>
      </c>
    </row>
    <row r="237" spans="1:4" s="6" customFormat="1" ht="15" hidden="1" customHeight="1" x14ac:dyDescent="0.2">
      <c r="A237" s="51" t="s">
        <v>134</v>
      </c>
      <c r="B237" s="52"/>
      <c r="C237" s="52"/>
      <c r="D237" s="52">
        <v>0</v>
      </c>
    </row>
    <row r="238" spans="1:4" s="6" customFormat="1" ht="15" hidden="1" customHeight="1" x14ac:dyDescent="0.2">
      <c r="A238" s="54" t="s">
        <v>171</v>
      </c>
      <c r="B238" s="84"/>
      <c r="C238" s="84"/>
      <c r="D238" s="84">
        <v>0</v>
      </c>
    </row>
    <row r="239" spans="1:4" s="6" customFormat="1" ht="15.75" hidden="1" customHeight="1" x14ac:dyDescent="0.2">
      <c r="A239" s="51" t="s">
        <v>145</v>
      </c>
      <c r="B239" s="84"/>
      <c r="C239" s="84"/>
      <c r="D239" s="84">
        <v>0</v>
      </c>
    </row>
    <row r="240" spans="1:4" s="6" customFormat="1" ht="15.75" hidden="1" customHeight="1" x14ac:dyDescent="0.2">
      <c r="A240" s="83" t="s">
        <v>161</v>
      </c>
      <c r="B240" s="79"/>
      <c r="C240" s="79"/>
      <c r="D240" s="79">
        <v>0</v>
      </c>
    </row>
    <row r="241" spans="1:4" s="6" customFormat="1" hidden="1" x14ac:dyDescent="0.2">
      <c r="A241" s="54" t="s">
        <v>177</v>
      </c>
      <c r="B241" s="84"/>
      <c r="C241" s="84"/>
      <c r="D241" s="84">
        <v>0</v>
      </c>
    </row>
    <row r="242" spans="1:4" s="6" customFormat="1" hidden="1" x14ac:dyDescent="0.2">
      <c r="A242" s="66" t="s">
        <v>114</v>
      </c>
      <c r="B242" s="21"/>
      <c r="C242" s="21"/>
      <c r="D242" s="21">
        <v>0</v>
      </c>
    </row>
    <row r="243" spans="1:4" s="6" customFormat="1" hidden="1" x14ac:dyDescent="0.2">
      <c r="A243" s="17" t="s">
        <v>205</v>
      </c>
      <c r="B243" s="79"/>
      <c r="C243" s="79"/>
      <c r="D243" s="84">
        <v>0</v>
      </c>
    </row>
    <row r="244" spans="1:4" s="6" customFormat="1" hidden="1" x14ac:dyDescent="0.2">
      <c r="A244" s="51" t="s">
        <v>118</v>
      </c>
      <c r="B244" s="80"/>
      <c r="C244" s="80"/>
      <c r="D244" s="52">
        <v>0</v>
      </c>
    </row>
    <row r="245" spans="1:4" s="6" customFormat="1" hidden="1" x14ac:dyDescent="0.2">
      <c r="A245" s="51" t="s">
        <v>65</v>
      </c>
      <c r="B245" s="52"/>
      <c r="C245" s="52"/>
      <c r="D245" s="52">
        <v>0</v>
      </c>
    </row>
    <row r="246" spans="1:4" s="6" customFormat="1" hidden="1" x14ac:dyDescent="0.2">
      <c r="A246" s="51" t="s">
        <v>85</v>
      </c>
      <c r="B246" s="52"/>
      <c r="C246" s="52"/>
      <c r="D246" s="52">
        <v>0</v>
      </c>
    </row>
    <row r="247" spans="1:4" s="6" customFormat="1" hidden="1" x14ac:dyDescent="0.2">
      <c r="A247" s="51" t="s">
        <v>216</v>
      </c>
      <c r="B247" s="80"/>
      <c r="C247" s="80"/>
      <c r="D247" s="52">
        <v>0</v>
      </c>
    </row>
    <row r="248" spans="1:4" s="6" customFormat="1" hidden="1" x14ac:dyDescent="0.2">
      <c r="A248" s="51" t="s">
        <v>154</v>
      </c>
      <c r="B248" s="80"/>
      <c r="C248" s="80"/>
      <c r="D248" s="52">
        <v>0</v>
      </c>
    </row>
    <row r="249" spans="1:4" s="6" customFormat="1" hidden="1" x14ac:dyDescent="0.2">
      <c r="A249" s="51" t="s">
        <v>76</v>
      </c>
      <c r="B249" s="80"/>
      <c r="C249" s="80"/>
      <c r="D249" s="52">
        <v>0</v>
      </c>
    </row>
    <row r="250" spans="1:4" s="6" customFormat="1" hidden="1" x14ac:dyDescent="0.2">
      <c r="A250" s="51" t="s">
        <v>71</v>
      </c>
      <c r="B250" s="80"/>
      <c r="C250" s="80"/>
      <c r="D250" s="52">
        <v>0</v>
      </c>
    </row>
    <row r="251" spans="1:4" s="6" customFormat="1" hidden="1" x14ac:dyDescent="0.2">
      <c r="A251" s="51" t="s">
        <v>232</v>
      </c>
      <c r="B251" s="80"/>
      <c r="C251" s="80"/>
      <c r="D251" s="52">
        <v>0</v>
      </c>
    </row>
    <row r="252" spans="1:4" s="6" customFormat="1" hidden="1" x14ac:dyDescent="0.2">
      <c r="A252" s="51" t="s">
        <v>229</v>
      </c>
      <c r="B252" s="80"/>
      <c r="C252" s="80"/>
      <c r="D252" s="52">
        <v>0</v>
      </c>
    </row>
    <row r="253" spans="1:4" s="6" customFormat="1" hidden="1" x14ac:dyDescent="0.2">
      <c r="A253" s="51" t="s">
        <v>96</v>
      </c>
      <c r="B253" s="52"/>
      <c r="C253" s="52"/>
      <c r="D253" s="52">
        <v>0</v>
      </c>
    </row>
    <row r="254" spans="1:4" s="6" customFormat="1" hidden="1" x14ac:dyDescent="0.2">
      <c r="A254" s="51" t="s">
        <v>244</v>
      </c>
      <c r="B254" s="80"/>
      <c r="C254" s="80"/>
      <c r="D254" s="52">
        <v>0</v>
      </c>
    </row>
    <row r="255" spans="1:4" s="6" customFormat="1" hidden="1" x14ac:dyDescent="0.2">
      <c r="A255" s="51" t="s">
        <v>75</v>
      </c>
      <c r="B255" s="80"/>
      <c r="C255" s="80"/>
      <c r="D255" s="52">
        <v>0</v>
      </c>
    </row>
    <row r="256" spans="1:4" s="6" customFormat="1" hidden="1" x14ac:dyDescent="0.2">
      <c r="A256" s="51" t="s">
        <v>240</v>
      </c>
      <c r="B256" s="80"/>
      <c r="C256" s="80"/>
      <c r="D256" s="52">
        <v>0</v>
      </c>
    </row>
    <row r="257" spans="1:4" s="6" customFormat="1" hidden="1" x14ac:dyDescent="0.2">
      <c r="A257" s="51" t="s">
        <v>87</v>
      </c>
      <c r="B257" s="52"/>
      <c r="C257" s="52"/>
      <c r="D257" s="52">
        <v>0</v>
      </c>
    </row>
    <row r="258" spans="1:4" s="6" customFormat="1" hidden="1" x14ac:dyDescent="0.2">
      <c r="A258" s="51" t="s">
        <v>228</v>
      </c>
      <c r="B258" s="52"/>
      <c r="C258" s="52"/>
      <c r="D258" s="52">
        <v>0</v>
      </c>
    </row>
    <row r="259" spans="1:4" s="6" customFormat="1" hidden="1" x14ac:dyDescent="0.2">
      <c r="A259" s="51" t="s">
        <v>244</v>
      </c>
      <c r="B259" s="52"/>
      <c r="C259" s="52"/>
      <c r="D259" s="52">
        <v>0</v>
      </c>
    </row>
    <row r="260" spans="1:4" ht="15" x14ac:dyDescent="0.25">
      <c r="A260" s="72" t="s">
        <v>27</v>
      </c>
      <c r="B260" s="88">
        <f>SUM(B113:B259)</f>
        <v>0</v>
      </c>
      <c r="C260" s="88">
        <f>SUM(C113:C259)</f>
        <v>0</v>
      </c>
      <c r="D260" s="88">
        <f>SUM(D113:D259)</f>
        <v>0</v>
      </c>
    </row>
    <row r="261" spans="1:4" ht="15" x14ac:dyDescent="0.2">
      <c r="A261" s="90" t="s">
        <v>119</v>
      </c>
      <c r="B261" s="89"/>
      <c r="C261" s="89"/>
      <c r="D261" s="106"/>
    </row>
    <row r="262" spans="1:4" hidden="1" x14ac:dyDescent="0.2">
      <c r="A262" s="81" t="s">
        <v>117</v>
      </c>
      <c r="B262" s="80"/>
      <c r="C262" s="80"/>
      <c r="D262" s="45">
        <v>0</v>
      </c>
    </row>
    <row r="263" spans="1:4" hidden="1" x14ac:dyDescent="0.2">
      <c r="A263" s="51" t="s">
        <v>231</v>
      </c>
      <c r="B263" s="52"/>
      <c r="C263" s="52"/>
      <c r="D263" s="45">
        <v>0</v>
      </c>
    </row>
    <row r="264" spans="1:4" x14ac:dyDescent="0.2">
      <c r="A264" s="51" t="s">
        <v>226</v>
      </c>
      <c r="B264" s="52"/>
      <c r="C264" s="52"/>
      <c r="D264" s="45">
        <f>429+169.25</f>
        <v>598.25</v>
      </c>
    </row>
    <row r="265" spans="1:4" hidden="1" x14ac:dyDescent="0.2">
      <c r="A265" s="51" t="s">
        <v>244</v>
      </c>
      <c r="B265" s="52"/>
      <c r="C265" s="52"/>
      <c r="D265" s="45">
        <v>0</v>
      </c>
    </row>
    <row r="266" spans="1:4" hidden="1" x14ac:dyDescent="0.2">
      <c r="A266" s="51" t="s">
        <v>246</v>
      </c>
      <c r="B266" s="52"/>
      <c r="C266" s="52"/>
      <c r="D266" s="45">
        <v>0</v>
      </c>
    </row>
    <row r="267" spans="1:4" hidden="1" x14ac:dyDescent="0.2">
      <c r="A267" s="54" t="s">
        <v>240</v>
      </c>
      <c r="B267" s="80"/>
      <c r="C267" s="80"/>
      <c r="D267" s="45">
        <v>0</v>
      </c>
    </row>
    <row r="268" spans="1:4" hidden="1" x14ac:dyDescent="0.2">
      <c r="A268" s="78" t="s">
        <v>154</v>
      </c>
      <c r="B268" s="80"/>
      <c r="C268" s="80"/>
      <c r="D268" s="45">
        <v>0</v>
      </c>
    </row>
    <row r="269" spans="1:4" hidden="1" x14ac:dyDescent="0.2">
      <c r="A269" s="78" t="s">
        <v>157</v>
      </c>
      <c r="B269" s="80"/>
      <c r="C269" s="80"/>
      <c r="D269" s="45">
        <v>0</v>
      </c>
    </row>
    <row r="270" spans="1:4" hidden="1" x14ac:dyDescent="0.2">
      <c r="A270" s="54" t="s">
        <v>124</v>
      </c>
      <c r="B270" s="79"/>
      <c r="C270" s="79"/>
      <c r="D270" s="50">
        <v>0</v>
      </c>
    </row>
    <row r="271" spans="1:4" x14ac:dyDescent="0.2">
      <c r="A271" s="51" t="s">
        <v>184</v>
      </c>
      <c r="B271" s="52"/>
      <c r="C271" s="52"/>
      <c r="D271" s="45">
        <v>1.85</v>
      </c>
    </row>
    <row r="272" spans="1:4" hidden="1" x14ac:dyDescent="0.2">
      <c r="A272" s="51" t="s">
        <v>226</v>
      </c>
      <c r="B272" s="52"/>
      <c r="C272" s="52"/>
      <c r="D272" s="45">
        <v>0</v>
      </c>
    </row>
    <row r="273" spans="1:4" hidden="1" x14ac:dyDescent="0.2">
      <c r="A273" s="81" t="s">
        <v>126</v>
      </c>
      <c r="B273" s="52"/>
      <c r="C273" s="52"/>
      <c r="D273" s="45">
        <v>0</v>
      </c>
    </row>
    <row r="274" spans="1:4" hidden="1" x14ac:dyDescent="0.2">
      <c r="A274" s="78" t="s">
        <v>73</v>
      </c>
      <c r="B274" s="52"/>
      <c r="C274" s="52"/>
      <c r="D274" s="45">
        <v>0</v>
      </c>
    </row>
    <row r="275" spans="1:4" hidden="1" x14ac:dyDescent="0.2">
      <c r="A275" s="66" t="s">
        <v>163</v>
      </c>
      <c r="B275" s="52"/>
      <c r="C275" s="52"/>
      <c r="D275" s="45">
        <v>0</v>
      </c>
    </row>
    <row r="276" spans="1:4" hidden="1" x14ac:dyDescent="0.2">
      <c r="A276" s="81" t="s">
        <v>176</v>
      </c>
      <c r="B276" s="52"/>
      <c r="C276" s="52"/>
      <c r="D276" s="45">
        <v>0</v>
      </c>
    </row>
    <row r="277" spans="1:4" hidden="1" x14ac:dyDescent="0.2">
      <c r="A277" s="81" t="s">
        <v>213</v>
      </c>
      <c r="B277" s="52"/>
      <c r="C277" s="52"/>
      <c r="D277" s="45">
        <v>0</v>
      </c>
    </row>
    <row r="278" spans="1:4" hidden="1" x14ac:dyDescent="0.2">
      <c r="A278" s="54" t="s">
        <v>198</v>
      </c>
      <c r="B278" s="79"/>
      <c r="C278" s="79"/>
      <c r="D278" s="107">
        <v>0</v>
      </c>
    </row>
    <row r="279" spans="1:4" hidden="1" x14ac:dyDescent="0.2">
      <c r="A279" s="81" t="s">
        <v>219</v>
      </c>
      <c r="B279" s="52"/>
      <c r="C279" s="52"/>
      <c r="D279" s="45">
        <v>0</v>
      </c>
    </row>
    <row r="280" spans="1:4" hidden="1" x14ac:dyDescent="0.2">
      <c r="A280" s="51" t="s">
        <v>110</v>
      </c>
      <c r="B280" s="52"/>
      <c r="C280" s="52"/>
      <c r="D280" s="45">
        <v>0</v>
      </c>
    </row>
    <row r="281" spans="1:4" hidden="1" x14ac:dyDescent="0.2">
      <c r="A281" s="51" t="s">
        <v>61</v>
      </c>
      <c r="B281" s="52"/>
      <c r="C281" s="52"/>
      <c r="D281" s="45">
        <v>0</v>
      </c>
    </row>
    <row r="282" spans="1:4" hidden="1" x14ac:dyDescent="0.2">
      <c r="A282" s="51" t="s">
        <v>127</v>
      </c>
      <c r="B282" s="52"/>
      <c r="C282" s="52"/>
      <c r="D282" s="45">
        <v>0</v>
      </c>
    </row>
    <row r="283" spans="1:4" hidden="1" x14ac:dyDescent="0.2">
      <c r="A283" s="51" t="s">
        <v>76</v>
      </c>
      <c r="B283" s="80"/>
      <c r="C283" s="80"/>
      <c r="D283" s="45">
        <v>0</v>
      </c>
    </row>
    <row r="284" spans="1:4" hidden="1" x14ac:dyDescent="0.2">
      <c r="A284" s="66" t="s">
        <v>64</v>
      </c>
      <c r="B284" s="80"/>
      <c r="C284" s="80"/>
      <c r="D284" s="45">
        <v>0</v>
      </c>
    </row>
    <row r="285" spans="1:4" hidden="1" x14ac:dyDescent="0.2">
      <c r="A285" s="81" t="s">
        <v>82</v>
      </c>
      <c r="B285" s="80"/>
      <c r="C285" s="80"/>
      <c r="D285" s="45">
        <v>0</v>
      </c>
    </row>
    <row r="286" spans="1:4" hidden="1" x14ac:dyDescent="0.2">
      <c r="A286" s="66" t="s">
        <v>164</v>
      </c>
      <c r="B286" s="80"/>
      <c r="C286" s="80"/>
      <c r="D286" s="45">
        <v>0</v>
      </c>
    </row>
    <row r="287" spans="1:4" ht="28.5" hidden="1" x14ac:dyDescent="0.2">
      <c r="A287" s="51" t="s">
        <v>234</v>
      </c>
      <c r="B287" s="52"/>
      <c r="C287" s="52"/>
      <c r="D287" s="45">
        <v>0</v>
      </c>
    </row>
    <row r="288" spans="1:4" hidden="1" x14ac:dyDescent="0.2">
      <c r="A288" s="51" t="s">
        <v>55</v>
      </c>
      <c r="B288" s="80"/>
      <c r="C288" s="80"/>
      <c r="D288" s="45">
        <v>0</v>
      </c>
    </row>
    <row r="289" spans="1:4" hidden="1" x14ac:dyDescent="0.2">
      <c r="A289" s="66" t="s">
        <v>212</v>
      </c>
      <c r="B289" s="80"/>
      <c r="C289" s="80"/>
      <c r="D289" s="45">
        <v>0</v>
      </c>
    </row>
    <row r="290" spans="1:4" hidden="1" x14ac:dyDescent="0.2">
      <c r="A290" s="92" t="s">
        <v>244</v>
      </c>
      <c r="B290" s="80"/>
      <c r="C290" s="80"/>
      <c r="D290" s="45">
        <v>0</v>
      </c>
    </row>
    <row r="291" spans="1:4" hidden="1" x14ac:dyDescent="0.2">
      <c r="A291" s="66" t="s">
        <v>230</v>
      </c>
      <c r="B291" s="80"/>
      <c r="C291" s="80"/>
      <c r="D291" s="45">
        <v>0</v>
      </c>
    </row>
    <row r="292" spans="1:4" hidden="1" x14ac:dyDescent="0.2">
      <c r="A292" s="78" t="s">
        <v>75</v>
      </c>
      <c r="B292" s="80"/>
      <c r="C292" s="80"/>
      <c r="D292" s="45">
        <v>0</v>
      </c>
    </row>
    <row r="293" spans="1:4" hidden="1" x14ac:dyDescent="0.2">
      <c r="A293" s="66" t="s">
        <v>168</v>
      </c>
      <c r="B293" s="80"/>
      <c r="C293" s="80"/>
      <c r="D293" s="45">
        <v>0</v>
      </c>
    </row>
    <row r="294" spans="1:4" hidden="1" x14ac:dyDescent="0.2">
      <c r="A294" s="51" t="s">
        <v>71</v>
      </c>
      <c r="B294" s="80"/>
      <c r="C294" s="80"/>
      <c r="D294" s="45">
        <v>0</v>
      </c>
    </row>
    <row r="295" spans="1:4" hidden="1" x14ac:dyDescent="0.2">
      <c r="A295" s="86" t="s">
        <v>78</v>
      </c>
      <c r="B295" s="80"/>
      <c r="C295" s="80"/>
      <c r="D295" s="45">
        <v>0</v>
      </c>
    </row>
    <row r="296" spans="1:4" hidden="1" x14ac:dyDescent="0.2">
      <c r="A296" s="82" t="s">
        <v>98</v>
      </c>
      <c r="B296" s="80"/>
      <c r="C296" s="80"/>
      <c r="D296" s="45">
        <v>0</v>
      </c>
    </row>
    <row r="297" spans="1:4" hidden="1" x14ac:dyDescent="0.2">
      <c r="A297" s="83" t="s">
        <v>189</v>
      </c>
      <c r="B297" s="80"/>
      <c r="C297" s="80"/>
      <c r="D297" s="45">
        <v>0</v>
      </c>
    </row>
    <row r="298" spans="1:4" hidden="1" x14ac:dyDescent="0.2">
      <c r="A298" s="8" t="s">
        <v>148</v>
      </c>
      <c r="B298" s="80"/>
      <c r="C298" s="80"/>
      <c r="D298" s="45">
        <v>0</v>
      </c>
    </row>
    <row r="299" spans="1:4" hidden="1" x14ac:dyDescent="0.2">
      <c r="A299" s="8" t="s">
        <v>137</v>
      </c>
      <c r="B299" s="80"/>
      <c r="C299" s="80"/>
      <c r="D299" s="45">
        <v>0</v>
      </c>
    </row>
    <row r="300" spans="1:4" hidden="1" x14ac:dyDescent="0.2">
      <c r="A300" s="83" t="s">
        <v>109</v>
      </c>
      <c r="B300" s="80"/>
      <c r="C300" s="80"/>
      <c r="D300" s="45">
        <v>0</v>
      </c>
    </row>
    <row r="301" spans="1:4" hidden="1" x14ac:dyDescent="0.2">
      <c r="A301" s="83" t="s">
        <v>182</v>
      </c>
      <c r="B301" s="80"/>
      <c r="C301" s="80"/>
      <c r="D301" s="45">
        <v>0</v>
      </c>
    </row>
    <row r="302" spans="1:4" hidden="1" x14ac:dyDescent="0.2">
      <c r="A302" s="83" t="s">
        <v>74</v>
      </c>
      <c r="B302" s="80"/>
      <c r="C302" s="80"/>
      <c r="D302" s="45">
        <v>0</v>
      </c>
    </row>
    <row r="303" spans="1:4" hidden="1" x14ac:dyDescent="0.2">
      <c r="A303" s="83" t="s">
        <v>203</v>
      </c>
      <c r="B303" s="80"/>
      <c r="C303" s="80"/>
      <c r="D303" s="45">
        <v>0</v>
      </c>
    </row>
    <row r="304" spans="1:4" hidden="1" x14ac:dyDescent="0.2">
      <c r="A304" s="66" t="s">
        <v>155</v>
      </c>
      <c r="B304" s="80"/>
      <c r="C304" s="80"/>
      <c r="D304" s="45">
        <v>0</v>
      </c>
    </row>
    <row r="305" spans="1:4" hidden="1" x14ac:dyDescent="0.2">
      <c r="A305" s="66" t="s">
        <v>140</v>
      </c>
      <c r="B305" s="80"/>
      <c r="C305" s="80"/>
      <c r="D305" s="45">
        <v>0</v>
      </c>
    </row>
    <row r="306" spans="1:4" hidden="1" x14ac:dyDescent="0.2">
      <c r="A306" s="66" t="s">
        <v>144</v>
      </c>
      <c r="B306" s="80"/>
      <c r="C306" s="80"/>
      <c r="D306" s="45">
        <v>0</v>
      </c>
    </row>
    <row r="307" spans="1:4" hidden="1" x14ac:dyDescent="0.2">
      <c r="A307" s="66" t="s">
        <v>152</v>
      </c>
      <c r="B307" s="80"/>
      <c r="C307" s="80"/>
      <c r="D307" s="45">
        <v>0</v>
      </c>
    </row>
    <row r="308" spans="1:4" hidden="1" x14ac:dyDescent="0.2">
      <c r="A308" s="66" t="s">
        <v>143</v>
      </c>
      <c r="B308" s="80"/>
      <c r="C308" s="80"/>
      <c r="D308" s="45">
        <v>0</v>
      </c>
    </row>
    <row r="309" spans="1:4" hidden="1" x14ac:dyDescent="0.2">
      <c r="A309" s="51" t="s">
        <v>63</v>
      </c>
      <c r="B309" s="80"/>
      <c r="C309" s="80"/>
      <c r="D309" s="45">
        <v>0</v>
      </c>
    </row>
    <row r="310" spans="1:4" hidden="1" x14ac:dyDescent="0.2">
      <c r="A310" s="66" t="s">
        <v>138</v>
      </c>
      <c r="B310" s="80"/>
      <c r="C310" s="80"/>
      <c r="D310" s="45">
        <v>0</v>
      </c>
    </row>
    <row r="311" spans="1:4" hidden="1" x14ac:dyDescent="0.2">
      <c r="A311" s="54" t="s">
        <v>9</v>
      </c>
      <c r="B311" s="79"/>
      <c r="C311" s="79"/>
      <c r="D311" s="107">
        <v>0</v>
      </c>
    </row>
    <row r="312" spans="1:4" hidden="1" x14ac:dyDescent="0.2">
      <c r="A312" s="54" t="s">
        <v>24</v>
      </c>
      <c r="B312" s="79"/>
      <c r="C312" s="79"/>
      <c r="D312" s="107">
        <v>0</v>
      </c>
    </row>
    <row r="313" spans="1:4" hidden="1" x14ac:dyDescent="0.2">
      <c r="A313" s="83" t="s">
        <v>46</v>
      </c>
      <c r="B313" s="79"/>
      <c r="C313" s="79"/>
      <c r="D313" s="107">
        <v>0</v>
      </c>
    </row>
    <row r="314" spans="1:4" ht="14.25" hidden="1" customHeight="1" x14ac:dyDescent="0.2">
      <c r="A314" s="58" t="s">
        <v>87</v>
      </c>
      <c r="B314" s="79"/>
      <c r="C314" s="79"/>
      <c r="D314" s="107">
        <v>0</v>
      </c>
    </row>
    <row r="315" spans="1:4" ht="14.25" hidden="1" customHeight="1" x14ac:dyDescent="0.2">
      <c r="A315" s="54" t="s">
        <v>104</v>
      </c>
      <c r="B315" s="79"/>
      <c r="C315" s="79"/>
      <c r="D315" s="107">
        <v>0</v>
      </c>
    </row>
    <row r="316" spans="1:4" ht="14.25" hidden="1" customHeight="1" x14ac:dyDescent="0.2">
      <c r="A316" s="8" t="s">
        <v>224</v>
      </c>
      <c r="B316" s="79"/>
      <c r="C316" s="79"/>
      <c r="D316" s="107">
        <v>0</v>
      </c>
    </row>
    <row r="317" spans="1:4" ht="14.25" hidden="1" customHeight="1" x14ac:dyDescent="0.2">
      <c r="A317" s="83" t="s">
        <v>191</v>
      </c>
      <c r="B317" s="79"/>
      <c r="C317" s="79"/>
      <c r="D317" s="107">
        <v>0</v>
      </c>
    </row>
    <row r="318" spans="1:4" ht="14.25" hidden="1" customHeight="1" x14ac:dyDescent="0.2">
      <c r="A318" s="54" t="s">
        <v>97</v>
      </c>
      <c r="B318" s="79"/>
      <c r="C318" s="79"/>
      <c r="D318" s="107">
        <v>0</v>
      </c>
    </row>
    <row r="319" spans="1:4" ht="14.25" hidden="1" customHeight="1" x14ac:dyDescent="0.2">
      <c r="A319" s="54" t="s">
        <v>210</v>
      </c>
      <c r="B319" s="79"/>
      <c r="C319" s="79"/>
      <c r="D319" s="107">
        <v>0</v>
      </c>
    </row>
    <row r="320" spans="1:4" ht="14.25" hidden="1" customHeight="1" x14ac:dyDescent="0.2">
      <c r="A320" s="54" t="s">
        <v>233</v>
      </c>
      <c r="B320" s="79"/>
      <c r="C320" s="79"/>
      <c r="D320" s="107">
        <v>0</v>
      </c>
    </row>
    <row r="321" spans="1:4" ht="14.25" hidden="1" customHeight="1" x14ac:dyDescent="0.2">
      <c r="A321" s="54" t="s">
        <v>103</v>
      </c>
      <c r="B321" s="79"/>
      <c r="C321" s="79"/>
      <c r="D321" s="107">
        <v>0</v>
      </c>
    </row>
    <row r="322" spans="1:4" ht="16.5" hidden="1" customHeight="1" x14ac:dyDescent="0.2">
      <c r="A322" s="54" t="s">
        <v>58</v>
      </c>
      <c r="B322" s="79"/>
      <c r="C322" s="79"/>
      <c r="D322" s="107">
        <v>0</v>
      </c>
    </row>
    <row r="323" spans="1:4" ht="15" hidden="1" customHeight="1" x14ac:dyDescent="0.2">
      <c r="A323" s="54" t="s">
        <v>89</v>
      </c>
      <c r="B323" s="79"/>
      <c r="C323" s="79"/>
      <c r="D323" s="107">
        <v>0</v>
      </c>
    </row>
    <row r="324" spans="1:4" hidden="1" x14ac:dyDescent="0.2">
      <c r="A324" s="54" t="s">
        <v>23</v>
      </c>
      <c r="B324" s="79"/>
      <c r="C324" s="79"/>
      <c r="D324" s="107">
        <v>0</v>
      </c>
    </row>
    <row r="325" spans="1:4" hidden="1" x14ac:dyDescent="0.2">
      <c r="A325" s="54" t="s">
        <v>107</v>
      </c>
      <c r="B325" s="79"/>
      <c r="C325" s="79"/>
      <c r="D325" s="107">
        <v>0</v>
      </c>
    </row>
    <row r="326" spans="1:4" ht="17.25" hidden="1" customHeight="1" x14ac:dyDescent="0.2">
      <c r="A326" s="54" t="s">
        <v>80</v>
      </c>
      <c r="B326" s="79"/>
      <c r="C326" s="79"/>
      <c r="D326" s="107">
        <v>0</v>
      </c>
    </row>
    <row r="327" spans="1:4" hidden="1" x14ac:dyDescent="0.2">
      <c r="A327" s="54" t="s">
        <v>36</v>
      </c>
      <c r="B327" s="79"/>
      <c r="C327" s="79"/>
      <c r="D327" s="107">
        <v>0</v>
      </c>
    </row>
    <row r="328" spans="1:4" ht="14.25" hidden="1" customHeight="1" x14ac:dyDescent="0.2">
      <c r="A328" s="51" t="s">
        <v>83</v>
      </c>
      <c r="B328" s="80"/>
      <c r="C328" s="80"/>
      <c r="D328" s="45">
        <v>0</v>
      </c>
    </row>
    <row r="329" spans="1:4" ht="14.25" hidden="1" customHeight="1" x14ac:dyDescent="0.2">
      <c r="A329" s="51" t="s">
        <v>106</v>
      </c>
      <c r="B329" s="80"/>
      <c r="C329" s="80"/>
      <c r="D329" s="45">
        <v>0</v>
      </c>
    </row>
    <row r="330" spans="1:4" ht="14.25" hidden="1" customHeight="1" x14ac:dyDescent="0.2">
      <c r="A330" s="51" t="s">
        <v>67</v>
      </c>
      <c r="B330" s="80"/>
      <c r="C330" s="80"/>
      <c r="D330" s="107">
        <v>0</v>
      </c>
    </row>
    <row r="331" spans="1:4" ht="14.25" hidden="1" customHeight="1" x14ac:dyDescent="0.2">
      <c r="A331" s="51" t="s">
        <v>86</v>
      </c>
      <c r="B331" s="80"/>
      <c r="C331" s="80"/>
      <c r="D331" s="45">
        <v>0</v>
      </c>
    </row>
    <row r="332" spans="1:4" ht="14.25" hidden="1" customHeight="1" x14ac:dyDescent="0.2">
      <c r="A332" s="51" t="s">
        <v>105</v>
      </c>
      <c r="B332" s="80"/>
      <c r="C332" s="80"/>
      <c r="D332" s="45">
        <v>0</v>
      </c>
    </row>
    <row r="333" spans="1:4" ht="14.25" hidden="1" customHeight="1" x14ac:dyDescent="0.2">
      <c r="A333" s="51" t="s">
        <v>54</v>
      </c>
      <c r="B333" s="80"/>
      <c r="C333" s="80"/>
      <c r="D333" s="45">
        <v>0</v>
      </c>
    </row>
    <row r="334" spans="1:4" ht="14.25" hidden="1" customHeight="1" x14ac:dyDescent="0.2">
      <c r="A334" s="51" t="s">
        <v>93</v>
      </c>
      <c r="B334" s="80"/>
      <c r="C334" s="80"/>
      <c r="D334" s="45">
        <v>0</v>
      </c>
    </row>
    <row r="335" spans="1:4" ht="14.25" hidden="1" customHeight="1" x14ac:dyDescent="0.2">
      <c r="A335" s="51" t="s">
        <v>94</v>
      </c>
      <c r="B335" s="80"/>
      <c r="C335" s="80"/>
      <c r="D335" s="45">
        <v>0</v>
      </c>
    </row>
    <row r="336" spans="1:4" ht="14.25" hidden="1" customHeight="1" x14ac:dyDescent="0.2">
      <c r="A336" s="51" t="s">
        <v>90</v>
      </c>
      <c r="B336" s="80"/>
      <c r="C336" s="80"/>
      <c r="D336" s="45">
        <v>0</v>
      </c>
    </row>
    <row r="337" spans="1:4" hidden="1" x14ac:dyDescent="0.2">
      <c r="A337" s="51" t="s">
        <v>95</v>
      </c>
      <c r="B337" s="80"/>
      <c r="C337" s="80"/>
      <c r="D337" s="45">
        <v>0</v>
      </c>
    </row>
    <row r="338" spans="1:4" ht="15" hidden="1" customHeight="1" x14ac:dyDescent="0.2">
      <c r="A338" s="78" t="s">
        <v>175</v>
      </c>
      <c r="B338" s="80"/>
      <c r="C338" s="80"/>
      <c r="D338" s="45">
        <v>0</v>
      </c>
    </row>
    <row r="339" spans="1:4" hidden="1" x14ac:dyDescent="0.2">
      <c r="A339" s="66" t="s">
        <v>72</v>
      </c>
      <c r="B339" s="80"/>
      <c r="C339" s="80"/>
      <c r="D339" s="45">
        <v>0</v>
      </c>
    </row>
    <row r="340" spans="1:4" hidden="1" x14ac:dyDescent="0.2">
      <c r="A340" s="8" t="s">
        <v>70</v>
      </c>
      <c r="B340" s="80">
        <v>24.58</v>
      </c>
      <c r="C340" s="80">
        <v>24.58</v>
      </c>
      <c r="D340" s="45">
        <v>0</v>
      </c>
    </row>
    <row r="341" spans="1:4" hidden="1" x14ac:dyDescent="0.2">
      <c r="A341" s="51" t="s">
        <v>79</v>
      </c>
      <c r="B341" s="80"/>
      <c r="C341" s="80"/>
      <c r="D341" s="45">
        <v>0</v>
      </c>
    </row>
    <row r="342" spans="1:4" hidden="1" x14ac:dyDescent="0.2">
      <c r="A342" s="51" t="s">
        <v>66</v>
      </c>
      <c r="B342" s="80"/>
      <c r="C342" s="80"/>
      <c r="D342" s="45">
        <v>0</v>
      </c>
    </row>
    <row r="343" spans="1:4" ht="14.25" hidden="1" customHeight="1" x14ac:dyDescent="0.2">
      <c r="A343" s="54" t="s">
        <v>84</v>
      </c>
      <c r="B343" s="79"/>
      <c r="C343" s="79"/>
      <c r="D343" s="107">
        <v>0</v>
      </c>
    </row>
    <row r="344" spans="1:4" ht="14.25" hidden="1" customHeight="1" x14ac:dyDescent="0.2">
      <c r="A344" s="54" t="s">
        <v>88</v>
      </c>
      <c r="B344" s="79"/>
      <c r="C344" s="79"/>
      <c r="D344" s="107">
        <v>0</v>
      </c>
    </row>
    <row r="345" spans="1:4" ht="14.25" hidden="1" customHeight="1" x14ac:dyDescent="0.2">
      <c r="A345" s="54" t="s">
        <v>92</v>
      </c>
      <c r="B345" s="79"/>
      <c r="C345" s="79"/>
      <c r="D345" s="107">
        <v>0</v>
      </c>
    </row>
    <row r="346" spans="1:4" ht="14.25" hidden="1" customHeight="1" x14ac:dyDescent="0.2">
      <c r="A346" s="83" t="s">
        <v>100</v>
      </c>
      <c r="B346" s="79"/>
      <c r="C346" s="79"/>
      <c r="D346" s="107">
        <v>0</v>
      </c>
    </row>
    <row r="347" spans="1:4" ht="14.25" hidden="1" customHeight="1" x14ac:dyDescent="0.2">
      <c r="A347" s="78" t="s">
        <v>169</v>
      </c>
      <c r="B347" s="52"/>
      <c r="C347" s="52"/>
      <c r="D347" s="45">
        <v>0</v>
      </c>
    </row>
    <row r="348" spans="1:4" ht="14.25" hidden="1" customHeight="1" x14ac:dyDescent="0.2">
      <c r="A348" s="51" t="s">
        <v>65</v>
      </c>
      <c r="B348" s="80"/>
      <c r="C348" s="80"/>
      <c r="D348" s="45">
        <v>0</v>
      </c>
    </row>
    <row r="349" spans="1:4" ht="14.25" hidden="1" customHeight="1" x14ac:dyDescent="0.2">
      <c r="A349" s="51" t="s">
        <v>115</v>
      </c>
      <c r="B349" s="80"/>
      <c r="C349" s="80"/>
      <c r="D349" s="45">
        <v>0</v>
      </c>
    </row>
    <row r="350" spans="1:4" hidden="1" x14ac:dyDescent="0.2">
      <c r="A350" s="81" t="s">
        <v>183</v>
      </c>
      <c r="B350" s="80"/>
      <c r="C350" s="80"/>
      <c r="D350" s="45">
        <v>0</v>
      </c>
    </row>
    <row r="351" spans="1:4" hidden="1" x14ac:dyDescent="0.2">
      <c r="A351" s="8" t="s">
        <v>153</v>
      </c>
      <c r="B351" s="80"/>
      <c r="C351" s="80"/>
      <c r="D351" s="45">
        <v>0</v>
      </c>
    </row>
    <row r="352" spans="1:4" hidden="1" x14ac:dyDescent="0.2">
      <c r="A352" s="51" t="s">
        <v>199</v>
      </c>
      <c r="B352" s="52"/>
      <c r="C352" s="52"/>
      <c r="D352" s="45">
        <v>0</v>
      </c>
    </row>
    <row r="353" spans="1:4" hidden="1" x14ac:dyDescent="0.2">
      <c r="A353" s="66" t="s">
        <v>150</v>
      </c>
      <c r="B353" s="52"/>
      <c r="C353" s="52"/>
      <c r="D353" s="45">
        <v>0</v>
      </c>
    </row>
    <row r="354" spans="1:4" hidden="1" x14ac:dyDescent="0.2">
      <c r="A354" s="51" t="s">
        <v>228</v>
      </c>
      <c r="B354" s="52"/>
      <c r="C354" s="52"/>
      <c r="D354" s="45">
        <v>0</v>
      </c>
    </row>
    <row r="355" spans="1:4" hidden="1" x14ac:dyDescent="0.2">
      <c r="A355" s="51" t="s">
        <v>198</v>
      </c>
      <c r="B355" s="52"/>
      <c r="C355" s="52"/>
      <c r="D355" s="45">
        <v>0</v>
      </c>
    </row>
    <row r="356" spans="1:4" hidden="1" x14ac:dyDescent="0.2">
      <c r="A356" s="51" t="s">
        <v>111</v>
      </c>
      <c r="B356" s="52"/>
      <c r="C356" s="52"/>
      <c r="D356" s="45">
        <v>0</v>
      </c>
    </row>
    <row r="357" spans="1:4" hidden="1" x14ac:dyDescent="0.2">
      <c r="A357" s="51" t="s">
        <v>205</v>
      </c>
      <c r="B357" s="52"/>
      <c r="C357" s="52"/>
      <c r="D357" s="45">
        <v>0</v>
      </c>
    </row>
    <row r="358" spans="1:4" hidden="1" x14ac:dyDescent="0.2">
      <c r="A358" s="51" t="s">
        <v>71</v>
      </c>
      <c r="B358" s="52"/>
      <c r="C358" s="52"/>
      <c r="D358" s="45">
        <v>0</v>
      </c>
    </row>
    <row r="359" spans="1:4" hidden="1" x14ac:dyDescent="0.2">
      <c r="A359" s="51" t="s">
        <v>205</v>
      </c>
      <c r="B359" s="52"/>
      <c r="C359" s="52"/>
      <c r="D359" s="45">
        <v>0</v>
      </c>
    </row>
    <row r="360" spans="1:4" hidden="1" x14ac:dyDescent="0.2">
      <c r="A360" s="78" t="s">
        <v>99</v>
      </c>
      <c r="B360" s="52"/>
      <c r="C360" s="52"/>
      <c r="D360" s="52">
        <v>0</v>
      </c>
    </row>
    <row r="361" spans="1:4" ht="15" x14ac:dyDescent="0.25">
      <c r="A361" s="69" t="s">
        <v>120</v>
      </c>
      <c r="B361" s="70">
        <f t="shared" ref="B361:C361" si="0">SUM(B262:B358)</f>
        <v>24.58</v>
      </c>
      <c r="C361" s="70">
        <f t="shared" si="0"/>
        <v>24.58</v>
      </c>
      <c r="D361" s="70">
        <f>SUM(D262:D360)</f>
        <v>600.1</v>
      </c>
    </row>
    <row r="362" spans="1:4" ht="15" x14ac:dyDescent="0.25">
      <c r="A362" s="32" t="s">
        <v>43</v>
      </c>
      <c r="B362" s="53" t="e">
        <f>B361+#REF!</f>
        <v>#REF!</v>
      </c>
      <c r="C362" s="53" t="e">
        <f>C361+#REF!</f>
        <v>#REF!</v>
      </c>
      <c r="D362" s="53">
        <f>D361+D260</f>
        <v>600.1</v>
      </c>
    </row>
    <row r="363" spans="1:4" ht="15" x14ac:dyDescent="0.25">
      <c r="A363" s="37" t="s">
        <v>125</v>
      </c>
      <c r="B363" s="38">
        <f>B53+B86+B108+B342</f>
        <v>24240478.16</v>
      </c>
      <c r="C363" s="38" t="e">
        <f>C53+C86+C108+C342</f>
        <v>#REF!</v>
      </c>
      <c r="D363" s="38">
        <f>D53+D86+D108+D362</f>
        <v>36437878.660000004</v>
      </c>
    </row>
  </sheetData>
  <autoFilter ref="A112:D363" xr:uid="{00000000-0009-0000-0000-000000000000}"/>
  <sortState xmlns:xlrd2="http://schemas.microsoft.com/office/spreadsheetml/2017/richdata2" ref="A262:D268">
    <sortCondition descending="1" ref="D262:D268"/>
  </sortState>
  <dataConsolidate/>
  <mergeCells count="1">
    <mergeCell ref="A3:D3"/>
  </mergeCells>
  <phoneticPr fontId="0" type="noConversion"/>
  <pageMargins left="0.74803149606299213" right="0.74803149606299213" top="0.55118110236220474" bottom="0.27559055118110237" header="0.51181102362204722" footer="0.23622047244094491"/>
  <pageSetup paperSize="9" scale="75" fitToHeight="0" orientation="landscape" r:id="rId1"/>
  <headerFooter alignWithMargins="0"/>
  <rowBreaks count="3" manualBreakCount="3">
    <brk id="54" max="16383" man="1"/>
    <brk id="87" max="16383" man="1"/>
    <brk id="1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Creante transport general</vt:lpstr>
      <vt:lpstr>'Creante transport general'!Print_Area</vt:lpstr>
    </vt:vector>
  </TitlesOfParts>
  <Company>obretin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Valentin Bira</cp:lastModifiedBy>
  <cp:lastPrinted>2020-01-15T08:01:15Z</cp:lastPrinted>
  <dcterms:created xsi:type="dcterms:W3CDTF">2010-01-27T04:08:02Z</dcterms:created>
  <dcterms:modified xsi:type="dcterms:W3CDTF">2024-09-05T05:31:31Z</dcterms:modified>
</cp:coreProperties>
</file>