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ENERGII LUNARE" sheetId="1" r:id="rId1"/>
    <sheet name="2023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<sst xmlns="http://schemas.openxmlformats.org/spreadsheetml/2006/main" count="56" uniqueCount="46">
  <si>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LEA 400kV Tantareni - Koslodui</t>
  </si>
  <si>
    <t>Import [GWh]</t>
  </si>
  <si>
    <t>Export [GWh]</t>
  </si>
  <si>
    <t>LEA 400kV Isaccea - Dobrudja</t>
  </si>
  <si>
    <t>LEA 220kV Isalnita - Koslodui</t>
  </si>
  <si>
    <t>TOTAL BULGARIA (BG)</t>
  </si>
  <si>
    <t>LEA 750kV Isaccea - Ucraina S.</t>
  </si>
  <si>
    <t>LEA 400kV Rosiori - Mukacevo</t>
  </si>
  <si>
    <t>TOTAL UCRAINA (UK)</t>
  </si>
  <si>
    <t>LEA 400kV Isaccea - Vulcanesti</t>
  </si>
  <si>
    <t>LEA 110kV Stanca - Costesti</t>
  </si>
  <si>
    <t>LEA 110kV Husi - Cioara</t>
  </si>
  <si>
    <t>LEA 110kV Tutora - Ungheni</t>
  </si>
  <si>
    <t>TOTAL MOLDOVA (MD)</t>
  </si>
  <si>
    <t>LEA 400kV Arad - Sandorfalva</t>
  </si>
  <si>
    <t>TOTAL UNGARIA (H)</t>
  </si>
  <si>
    <t>LEA 110kV Ostrovul Mare - Kusjec</t>
  </si>
  <si>
    <t>LEA 110kV Jimbolia - Kikinda</t>
  </si>
  <si>
    <t>LEA 110kV Gura Vaii - Sip</t>
  </si>
  <si>
    <t>TOTAL SCG</t>
  </si>
  <si>
    <t>TOTAL SCHIMB CU ALTE SISTEME</t>
  </si>
  <si>
    <t>LEA 400 Portile de Fier - Djerdap I</t>
  </si>
  <si>
    <t>LUN</t>
  </si>
  <si>
    <t>AR</t>
  </si>
  <si>
    <t>export</t>
  </si>
  <si>
    <t>import</t>
  </si>
  <si>
    <t>total RO / sum RO</t>
  </si>
  <si>
    <t>granita cu Serbia / Serbian Border</t>
  </si>
  <si>
    <t>granita cu Ungaria / Hungarian Border</t>
  </si>
  <si>
    <t>granita cu Bulgaria / Bulgarian Border</t>
  </si>
  <si>
    <t>granita cu Ucraina / Ukraine Border</t>
  </si>
  <si>
    <t>granita cu Moldova / Moldavian Border</t>
  </si>
  <si>
    <t>ianuarie / January</t>
  </si>
  <si>
    <t>februarie / February</t>
  </si>
  <si>
    <t>martie / March</t>
  </si>
  <si>
    <t>aprilie / April</t>
  </si>
  <si>
    <t>mai / May</t>
  </si>
  <si>
    <t>iunie / June</t>
  </si>
  <si>
    <t>iulie / July</t>
  </si>
  <si>
    <t>august / August</t>
  </si>
  <si>
    <t>septembrie / September</t>
  </si>
  <si>
    <t>octombrie / October</t>
  </si>
  <si>
    <t>noiembrie / November</t>
  </si>
  <si>
    <t>decembrie / December</t>
  </si>
  <si>
    <t>SCHIMBURI FIZICE LUNARE / MONTHLY PHYSICAL EXCHANGES
[GWh]</t>
  </si>
  <si>
    <t>SOLD 2023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</si>
</sst>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"/>
    <numFmt numFmtId="198" formatCode="0.0000000"/>
    <numFmt numFmtId="199" formatCode="#,##0.0000"/>
    <numFmt numFmtId="200" formatCode="#,##0.00000"/>
    <numFmt numFmtId="201" formatCode="#,##0.0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wrapText="1"/>
    </xf>
    <xf numFmtId="0" fontId="0" fillId="32" borderId="18" xfId="0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1" fontId="1" fillId="32" borderId="22" xfId="0" applyNumberFormat="1" applyFont="1" applyFill="1" applyBorder="1" applyAlignment="1">
      <alignment/>
    </xf>
    <xf numFmtId="1" fontId="1" fillId="33" borderId="23" xfId="0" applyNumberFormat="1" applyFont="1" applyFill="1" applyBorder="1" applyAlignment="1">
      <alignment/>
    </xf>
    <xf numFmtId="1" fontId="1" fillId="32" borderId="24" xfId="0" applyNumberFormat="1" applyFont="1" applyFill="1" applyBorder="1" applyAlignment="1">
      <alignment/>
    </xf>
    <xf numFmtId="1" fontId="1" fillId="32" borderId="25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1" fontId="0" fillId="32" borderId="25" xfId="0" applyNumberFormat="1" applyFill="1" applyBorder="1" applyAlignment="1">
      <alignment/>
    </xf>
    <xf numFmtId="1" fontId="0" fillId="33" borderId="26" xfId="0" applyNumberFormat="1" applyFont="1" applyFill="1" applyBorder="1" applyAlignment="1">
      <alignment/>
    </xf>
    <xf numFmtId="1" fontId="1" fillId="32" borderId="27" xfId="0" applyNumberFormat="1" applyFont="1" applyFill="1" applyBorder="1" applyAlignment="1">
      <alignment/>
    </xf>
    <xf numFmtId="1" fontId="1" fillId="32" borderId="2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2" borderId="22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1" fontId="0" fillId="33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33" borderId="26" xfId="68" applyNumberFormat="1" applyFont="1" applyFill="1" applyBorder="1">
      <alignment/>
      <protection/>
    </xf>
    <xf numFmtId="1" fontId="40" fillId="32" borderId="25" xfId="68" applyNumberFormat="1" applyFont="1" applyFill="1" applyBorder="1">
      <alignment/>
      <protection/>
    </xf>
    <xf numFmtId="1" fontId="0" fillId="32" borderId="25" xfId="68" applyNumberFormat="1" applyFont="1" applyFill="1" applyBorder="1">
      <alignment/>
      <protection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8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17" xfId="59"/>
    <cellStyle name="Normal 2" xfId="60"/>
    <cellStyle name="Normal 2 2" xfId="61"/>
    <cellStyle name="Normal 2 3" xfId="62"/>
    <cellStyle name="Normal 2 4" xfId="63"/>
    <cellStyle name="Normal 2 5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2.7109375" style="0" customWidth="1"/>
    <col min="2" max="2" width="14.7109375" style="0" customWidth="1"/>
    <col min="3" max="3" width="15.28125" style="0" customWidth="1"/>
  </cols>
  <sheetData>
    <row r="1" spans="2:3" ht="12.75">
      <c r="B1" s="16" t="s">
        <v>22</v>
      </c>
      <c r="C1" s="17" t="s">
        <v>23</v>
      </c>
    </row>
    <row r="2" spans="1:3" ht="13.5" thickBot="1">
      <c r="A2" s="14"/>
      <c r="B2" s="15" t="s">
        <v>2</v>
      </c>
      <c r="C2" s="15" t="s">
        <v>1</v>
      </c>
    </row>
    <row r="3" spans="1:3" ht="13.5" thickTop="1">
      <c r="A3" s="12" t="s">
        <v>0</v>
      </c>
      <c r="B3" s="13"/>
      <c r="C3" s="13"/>
    </row>
    <row r="4" spans="1:3" ht="12.75">
      <c r="A4" s="4" t="s">
        <v>3</v>
      </c>
      <c r="B4" s="7"/>
      <c r="C4" s="7"/>
    </row>
    <row r="5" spans="1:3" ht="12.75">
      <c r="A5" s="4" t="s">
        <v>4</v>
      </c>
      <c r="B5" s="7"/>
      <c r="C5" s="7"/>
    </row>
    <row r="6" spans="1:3" s="1" customFormat="1" ht="12.75">
      <c r="A6" s="5" t="s">
        <v>5</v>
      </c>
      <c r="B6" s="8">
        <f>SUM(B3:B5)</f>
        <v>0</v>
      </c>
      <c r="C6" s="8">
        <f>SUM(C3:C5)</f>
        <v>0</v>
      </c>
    </row>
    <row r="7" spans="1:3" s="3" customFormat="1" ht="12.75">
      <c r="A7" s="10"/>
      <c r="B7" s="11"/>
      <c r="C7" s="11"/>
    </row>
    <row r="8" spans="1:3" ht="12.75">
      <c r="A8" s="4" t="s">
        <v>6</v>
      </c>
      <c r="B8" s="7"/>
      <c r="C8" s="7"/>
    </row>
    <row r="9" spans="1:3" ht="12.75">
      <c r="A9" s="4" t="s">
        <v>7</v>
      </c>
      <c r="B9" s="7"/>
      <c r="C9" s="7"/>
    </row>
    <row r="10" spans="1:3" s="1" customFormat="1" ht="12.75">
      <c r="A10" s="5" t="s">
        <v>8</v>
      </c>
      <c r="B10" s="8">
        <f>SUM(B8:B9)</f>
        <v>0</v>
      </c>
      <c r="C10" s="8">
        <f>SUM(C8:C9)</f>
        <v>0</v>
      </c>
    </row>
    <row r="11" spans="1:3" s="3" customFormat="1" ht="12.75">
      <c r="A11" s="10"/>
      <c r="B11" s="11"/>
      <c r="C11" s="11"/>
    </row>
    <row r="12" spans="1:3" ht="12.75">
      <c r="A12" s="4" t="s">
        <v>9</v>
      </c>
      <c r="B12" s="7"/>
      <c r="C12" s="7"/>
    </row>
    <row r="13" spans="1:3" ht="12.75">
      <c r="A13" s="4" t="s">
        <v>10</v>
      </c>
      <c r="B13" s="7"/>
      <c r="C13" s="7"/>
    </row>
    <row r="14" spans="1:3" ht="12.75">
      <c r="A14" s="4" t="s">
        <v>11</v>
      </c>
      <c r="B14" s="7"/>
      <c r="C14" s="7"/>
    </row>
    <row r="15" spans="1:3" ht="12.75">
      <c r="A15" s="4" t="s">
        <v>12</v>
      </c>
      <c r="B15" s="7"/>
      <c r="C15" s="7"/>
    </row>
    <row r="16" spans="1:3" s="1" customFormat="1" ht="12.75">
      <c r="A16" s="5" t="s">
        <v>13</v>
      </c>
      <c r="B16" s="8">
        <f>SUM(B12:B15)</f>
        <v>0</v>
      </c>
      <c r="C16" s="8">
        <f>SUM(C12:C15)</f>
        <v>0</v>
      </c>
    </row>
    <row r="17" spans="1:3" ht="12.75">
      <c r="A17" s="10"/>
      <c r="B17" s="11"/>
      <c r="C17" s="11"/>
    </row>
    <row r="18" spans="1:3" ht="12.75">
      <c r="A18" s="4" t="s">
        <v>14</v>
      </c>
      <c r="B18" s="7"/>
      <c r="C18" s="7"/>
    </row>
    <row r="19" spans="1:3" s="1" customFormat="1" ht="12.75">
      <c r="A19" s="5" t="s">
        <v>15</v>
      </c>
      <c r="B19" s="8">
        <f>SUM(B18)</f>
        <v>0</v>
      </c>
      <c r="C19" s="8">
        <f>SUM(C18)</f>
        <v>0</v>
      </c>
    </row>
    <row r="20" spans="1:3" ht="12.75">
      <c r="A20" s="10"/>
      <c r="B20" s="11"/>
      <c r="C20" s="11"/>
    </row>
    <row r="21" spans="1:3" ht="12.75">
      <c r="A21" s="4" t="s">
        <v>21</v>
      </c>
      <c r="B21" s="7"/>
      <c r="C21" s="7"/>
    </row>
    <row r="22" spans="1:3" ht="12.75">
      <c r="A22" s="4" t="s">
        <v>16</v>
      </c>
      <c r="B22" s="7"/>
      <c r="C22" s="7"/>
    </row>
    <row r="23" spans="1:3" ht="12.75">
      <c r="A23" s="4" t="s">
        <v>17</v>
      </c>
      <c r="B23" s="7"/>
      <c r="C23" s="7"/>
    </row>
    <row r="24" spans="1:3" ht="12.75">
      <c r="A24" s="4" t="s">
        <v>18</v>
      </c>
      <c r="B24" s="7"/>
      <c r="C24" s="7"/>
    </row>
    <row r="25" spans="1:3" s="1" customFormat="1" ht="12.75">
      <c r="A25" s="5" t="s">
        <v>19</v>
      </c>
      <c r="B25" s="8">
        <f>SUM(B21:B24)</f>
        <v>0</v>
      </c>
      <c r="C25" s="8">
        <f>SUM(C21:C24)</f>
        <v>0</v>
      </c>
    </row>
    <row r="26" spans="1:3" ht="12.75">
      <c r="A26" s="10"/>
      <c r="B26" s="11"/>
      <c r="C26" s="11"/>
    </row>
    <row r="27" spans="1:3" s="2" customFormat="1" ht="12.75">
      <c r="A27" s="6" t="s">
        <v>20</v>
      </c>
      <c r="B27" s="6">
        <f>SUM(B6,B10,B16,B19,B25)</f>
        <v>0</v>
      </c>
      <c r="C27" s="9">
        <f>SUM(C6,C10,C16,C19,C25)</f>
        <v>0</v>
      </c>
    </row>
  </sheetData>
  <sheetProtection/>
  <printOptions/>
  <pageMargins left="0.96" right="0.33" top="2.37" bottom="1" header="1.19" footer="0.5"/>
  <pageSetup horizontalDpi="600" verticalDpi="600" orientation="portrait" paperSize="9" scale="135" r:id="rId1"/>
  <headerFooter alignWithMargins="0">
    <oddHeader>&amp;CSCHIMBURILE FIZICE DE ENERGIE
REALIZATE PE LINIILE DE INTERCONEXIUNE CU TARILE VECINE
IN LUNA OCTOMBRIE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workbookViewId="0" topLeftCell="A13">
      <selection activeCell="B18" sqref="B18"/>
    </sheetView>
  </sheetViews>
  <sheetFormatPr defaultColWidth="9.140625" defaultRowHeight="12.75"/>
  <cols>
    <col min="1" max="1" width="21.140625" style="0" customWidth="1"/>
    <col min="2" max="13" width="8.7109375" style="0" customWidth="1"/>
  </cols>
  <sheetData>
    <row r="1" spans="1:13" ht="57.75" customHeight="1" thickBot="1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0" customFormat="1" ht="30" customHeight="1">
      <c r="A2" s="55">
        <v>2023</v>
      </c>
      <c r="B2" s="51" t="s">
        <v>26</v>
      </c>
      <c r="C2" s="52"/>
      <c r="D2" s="53" t="s">
        <v>28</v>
      </c>
      <c r="E2" s="54"/>
      <c r="F2" s="53" t="s">
        <v>27</v>
      </c>
      <c r="G2" s="54"/>
      <c r="H2" s="53" t="s">
        <v>29</v>
      </c>
      <c r="I2" s="54"/>
      <c r="J2" s="53" t="s">
        <v>30</v>
      </c>
      <c r="K2" s="54"/>
      <c r="L2" s="53" t="s">
        <v>31</v>
      </c>
      <c r="M2" s="54"/>
    </row>
    <row r="3" spans="1:13" ht="13.5" thickBot="1">
      <c r="A3" s="56"/>
      <c r="B3" s="22" t="s">
        <v>24</v>
      </c>
      <c r="C3" s="27" t="s">
        <v>25</v>
      </c>
      <c r="D3" s="21" t="s">
        <v>24</v>
      </c>
      <c r="E3" s="24" t="s">
        <v>25</v>
      </c>
      <c r="F3" s="21" t="s">
        <v>24</v>
      </c>
      <c r="G3" s="24" t="s">
        <v>25</v>
      </c>
      <c r="H3" s="23" t="s">
        <v>24</v>
      </c>
      <c r="I3" s="24" t="s">
        <v>25</v>
      </c>
      <c r="J3" s="23" t="s">
        <v>24</v>
      </c>
      <c r="K3" s="24" t="s">
        <v>25</v>
      </c>
      <c r="L3" s="23" t="s">
        <v>24</v>
      </c>
      <c r="M3" s="24" t="s">
        <v>25</v>
      </c>
    </row>
    <row r="4" spans="1:13" ht="12.75">
      <c r="A4" s="19" t="s">
        <v>32</v>
      </c>
      <c r="B4" s="32">
        <f>D4+F4+H4+J4+L4</f>
        <v>997.7395630999999</v>
      </c>
      <c r="C4" s="33">
        <f>E4+G4+I4+K4+M4</f>
        <v>294.6728309</v>
      </c>
      <c r="D4" s="34">
        <v>110.4118958</v>
      </c>
      <c r="E4" s="35">
        <v>95.0702</v>
      </c>
      <c r="F4" s="34">
        <v>159.9542542</v>
      </c>
      <c r="G4" s="35">
        <v>19.781274</v>
      </c>
      <c r="H4" s="34">
        <v>375.3602295</v>
      </c>
      <c r="I4" s="35">
        <v>63.9068909</v>
      </c>
      <c r="J4" s="34">
        <v>62.8292847</v>
      </c>
      <c r="K4" s="35">
        <v>115.287024</v>
      </c>
      <c r="L4" s="34">
        <v>289.1838989</v>
      </c>
      <c r="M4" s="35">
        <v>0.627442</v>
      </c>
    </row>
    <row r="5" spans="1:13" ht="12.75">
      <c r="A5" s="18" t="s">
        <v>33</v>
      </c>
      <c r="B5" s="29">
        <f aca="true" t="shared" si="0" ref="B5:C8">D5+F5+H5+J5+L5</f>
        <v>794.9277726</v>
      </c>
      <c r="C5" s="30">
        <f t="shared" si="0"/>
        <v>317.20222029999996</v>
      </c>
      <c r="D5" s="34">
        <v>58.5657005</v>
      </c>
      <c r="E5" s="35">
        <v>99.849296</v>
      </c>
      <c r="F5" s="34">
        <v>120.7140503</v>
      </c>
      <c r="G5" s="35">
        <v>37.833</v>
      </c>
      <c r="H5" s="34">
        <v>261.5386353</v>
      </c>
      <c r="I5" s="35">
        <v>85.5621643</v>
      </c>
      <c r="J5" s="34">
        <v>35.9012871</v>
      </c>
      <c r="K5" s="35">
        <v>93.86952</v>
      </c>
      <c r="L5" s="34">
        <v>318.2080994</v>
      </c>
      <c r="M5" s="35">
        <v>0.08824</v>
      </c>
    </row>
    <row r="6" spans="1:13" ht="12.75">
      <c r="A6" s="18" t="s">
        <v>34</v>
      </c>
      <c r="B6" s="29">
        <f t="shared" si="0"/>
        <v>600.0288772</v>
      </c>
      <c r="C6" s="30">
        <f t="shared" si="0"/>
        <v>369.7396558</v>
      </c>
      <c r="D6" s="39">
        <v>59.7484016</v>
      </c>
      <c r="E6" s="40">
        <v>92.728608</v>
      </c>
      <c r="F6" s="39">
        <v>49.9745903</v>
      </c>
      <c r="G6" s="40">
        <v>98.208024</v>
      </c>
      <c r="H6" s="39">
        <v>211.1633759</v>
      </c>
      <c r="I6" s="40">
        <v>96.8173218</v>
      </c>
      <c r="J6" s="39">
        <v>54.8571243</v>
      </c>
      <c r="K6" s="40">
        <v>80.292912</v>
      </c>
      <c r="L6" s="34">
        <v>224.2853851</v>
      </c>
      <c r="M6" s="35">
        <v>1.69279</v>
      </c>
    </row>
    <row r="7" spans="1:13" ht="12.75">
      <c r="A7" s="18" t="s">
        <v>35</v>
      </c>
      <c r="B7" s="29">
        <f t="shared" si="0"/>
        <v>933.1739808</v>
      </c>
      <c r="C7" s="30">
        <f t="shared" si="0"/>
        <v>140.7948434</v>
      </c>
      <c r="D7" s="34">
        <v>73.4063034</v>
      </c>
      <c r="E7" s="35">
        <v>44.0798</v>
      </c>
      <c r="F7" s="34">
        <v>165.1950684</v>
      </c>
      <c r="G7" s="35">
        <v>17.020282</v>
      </c>
      <c r="H7" s="34">
        <v>458.683075</v>
      </c>
      <c r="I7" s="35">
        <v>13.8110104</v>
      </c>
      <c r="J7" s="34">
        <v>64.961998</v>
      </c>
      <c r="K7" s="35">
        <v>50.167712</v>
      </c>
      <c r="L7" s="34">
        <v>170.927536</v>
      </c>
      <c r="M7" s="35">
        <v>15.716039</v>
      </c>
    </row>
    <row r="8" spans="1:13" ht="12.75">
      <c r="A8" s="18" t="s">
        <v>36</v>
      </c>
      <c r="B8" s="29">
        <f t="shared" si="0"/>
        <v>601.1940556000001</v>
      </c>
      <c r="C8" s="30">
        <f t="shared" si="0"/>
        <v>280.39371239999997</v>
      </c>
      <c r="D8" s="34">
        <v>40.725399</v>
      </c>
      <c r="E8" s="35">
        <v>84.9332</v>
      </c>
      <c r="F8" s="34">
        <v>60.4560585</v>
      </c>
      <c r="G8" s="35">
        <v>68.421</v>
      </c>
      <c r="H8" s="34">
        <v>397.6749573</v>
      </c>
      <c r="I8" s="35">
        <v>10.8551264</v>
      </c>
      <c r="J8" s="34">
        <v>17.1729603</v>
      </c>
      <c r="K8" s="35">
        <v>95.003544</v>
      </c>
      <c r="L8" s="34">
        <v>85.1646805</v>
      </c>
      <c r="M8" s="35">
        <v>21.180842</v>
      </c>
    </row>
    <row r="9" spans="1:13" ht="12.75">
      <c r="A9" s="18" t="s">
        <v>37</v>
      </c>
      <c r="B9" s="29">
        <f aca="true" t="shared" si="1" ref="B9:C13">D9+F9+H9+J9+L9</f>
        <v>731.9239349</v>
      </c>
      <c r="C9" s="30">
        <f t="shared" si="1"/>
        <v>397.0038306</v>
      </c>
      <c r="D9" s="39">
        <v>125.5960922</v>
      </c>
      <c r="E9" s="40">
        <v>41.7254</v>
      </c>
      <c r="F9" s="39">
        <v>105.1715851</v>
      </c>
      <c r="G9" s="40">
        <v>47.99888</v>
      </c>
      <c r="H9" s="39">
        <v>92.933403</v>
      </c>
      <c r="I9" s="40">
        <v>278.3092346</v>
      </c>
      <c r="J9" s="39">
        <v>128.5516205</v>
      </c>
      <c r="K9" s="40">
        <v>27.143282</v>
      </c>
      <c r="L9" s="34">
        <v>279.6712341</v>
      </c>
      <c r="M9" s="35">
        <v>1.827034</v>
      </c>
    </row>
    <row r="10" spans="1:14" ht="12.75">
      <c r="A10" s="18" t="s">
        <v>38</v>
      </c>
      <c r="B10" s="29">
        <f t="shared" si="1"/>
        <v>559.4866612999999</v>
      </c>
      <c r="C10" s="30">
        <f t="shared" si="1"/>
        <v>514.9968266999999</v>
      </c>
      <c r="D10" s="34">
        <v>37.0653</v>
      </c>
      <c r="E10" s="35">
        <v>220.3928</v>
      </c>
      <c r="F10" s="34">
        <v>123.6411133</v>
      </c>
      <c r="G10" s="35">
        <v>59.433648</v>
      </c>
      <c r="H10" s="34">
        <v>256.2291565</v>
      </c>
      <c r="I10" s="35">
        <v>68.6067657</v>
      </c>
      <c r="J10" s="34">
        <v>1.837499</v>
      </c>
      <c r="K10" s="35">
        <v>149.85232</v>
      </c>
      <c r="L10" s="34">
        <v>140.7135925</v>
      </c>
      <c r="M10" s="35">
        <v>16.711293</v>
      </c>
      <c r="N10" s="38"/>
    </row>
    <row r="11" spans="1:13" ht="12.75">
      <c r="A11" s="18" t="s">
        <v>39</v>
      </c>
      <c r="B11" s="29">
        <f t="shared" si="1"/>
        <v>421.06857959999996</v>
      </c>
      <c r="C11" s="30">
        <f t="shared" si="1"/>
        <v>580.0805432999999</v>
      </c>
      <c r="D11" s="39">
        <v>15.7554998</v>
      </c>
      <c r="E11" s="40">
        <v>224.8784</v>
      </c>
      <c r="F11" s="39">
        <v>71.959343</v>
      </c>
      <c r="G11" s="40">
        <v>87.927264</v>
      </c>
      <c r="H11" s="39">
        <v>166.9859161</v>
      </c>
      <c r="I11" s="40">
        <v>134.4155273</v>
      </c>
      <c r="J11" s="39">
        <v>17.6852798</v>
      </c>
      <c r="K11" s="40">
        <v>119.620272</v>
      </c>
      <c r="L11" s="34">
        <v>148.6825409</v>
      </c>
      <c r="M11" s="35">
        <v>13.23908</v>
      </c>
    </row>
    <row r="12" spans="1:13" ht="12.75">
      <c r="A12" s="18" t="s">
        <v>40</v>
      </c>
      <c r="B12" s="29">
        <f>D12+F12+H12+J12+L12</f>
        <v>530.1949062</v>
      </c>
      <c r="C12" s="30">
        <f t="shared" si="1"/>
        <v>517.971133</v>
      </c>
      <c r="D12" s="39">
        <v>23.8952007</v>
      </c>
      <c r="E12" s="40">
        <v>121.771504</v>
      </c>
      <c r="F12" s="39">
        <v>119.0121307</v>
      </c>
      <c r="G12" s="40">
        <v>50.616884</v>
      </c>
      <c r="H12" s="39">
        <v>143.7497406</v>
      </c>
      <c r="I12" s="40">
        <v>254.213501</v>
      </c>
      <c r="J12" s="39">
        <v>40.3954697</v>
      </c>
      <c r="K12" s="40">
        <v>84.427256</v>
      </c>
      <c r="L12" s="34">
        <v>203.1423645</v>
      </c>
      <c r="M12" s="35">
        <v>6.941988</v>
      </c>
    </row>
    <row r="13" spans="1:13" ht="12.75">
      <c r="A13" s="18" t="s">
        <v>41</v>
      </c>
      <c r="B13" s="29">
        <f t="shared" si="1"/>
        <v>553.917357</v>
      </c>
      <c r="C13" s="30">
        <f t="shared" si="1"/>
        <v>570.815763</v>
      </c>
      <c r="D13" s="45">
        <v>30.2763</v>
      </c>
      <c r="E13" s="44">
        <v>271.2199</v>
      </c>
      <c r="F13" s="46">
        <v>118.502548</v>
      </c>
      <c r="G13" s="44">
        <v>55.702773</v>
      </c>
      <c r="H13" s="46">
        <v>320.287119</v>
      </c>
      <c r="I13" s="44">
        <v>92.81236200000001</v>
      </c>
      <c r="J13" s="46">
        <v>7.062471</v>
      </c>
      <c r="K13" s="44">
        <v>101.457207</v>
      </c>
      <c r="L13" s="46">
        <v>77.788919</v>
      </c>
      <c r="M13" s="44">
        <v>49.623521</v>
      </c>
    </row>
    <row r="14" spans="1:13" ht="12.75">
      <c r="A14" s="18" t="s">
        <v>42</v>
      </c>
      <c r="B14" s="29">
        <f>D14+F14+H14+J14+L14</f>
        <v>638.498067</v>
      </c>
      <c r="C14" s="30">
        <f>E14+G14+I14+K14+M14</f>
        <v>612.620765</v>
      </c>
      <c r="D14" s="39">
        <v>43.403099999999995</v>
      </c>
      <c r="E14" s="40">
        <v>187.2565</v>
      </c>
      <c r="F14" s="39">
        <v>44.588008</v>
      </c>
      <c r="G14" s="40">
        <v>167.848883</v>
      </c>
      <c r="H14" s="39">
        <v>348.680861</v>
      </c>
      <c r="I14" s="40">
        <v>109.336966</v>
      </c>
      <c r="J14" s="39">
        <v>36.145838</v>
      </c>
      <c r="K14" s="40">
        <v>131.105473</v>
      </c>
      <c r="L14" s="39">
        <v>165.68026</v>
      </c>
      <c r="M14" s="40">
        <v>17.072943</v>
      </c>
    </row>
    <row r="15" spans="1:13" ht="13.5" thickBot="1">
      <c r="A15" s="25" t="s">
        <v>43</v>
      </c>
      <c r="B15" s="31">
        <f>D15+F15+H15+J15+L15</f>
        <v>833.6701350000001</v>
      </c>
      <c r="C15" s="30">
        <f>E15+G15+I15+K15+M15</f>
        <v>487.08234500000003</v>
      </c>
      <c r="D15" s="41">
        <v>36.964600000000004</v>
      </c>
      <c r="E15" s="42">
        <v>116.8361</v>
      </c>
      <c r="F15" s="41">
        <v>47.020438999999996</v>
      </c>
      <c r="G15" s="42">
        <v>135.40198800000002</v>
      </c>
      <c r="H15" s="41">
        <v>491.703666</v>
      </c>
      <c r="I15" s="42">
        <v>59.915643</v>
      </c>
      <c r="J15" s="41">
        <v>30.258087</v>
      </c>
      <c r="K15" s="42">
        <v>168.849497</v>
      </c>
      <c r="L15" s="39">
        <v>227.723343</v>
      </c>
      <c r="M15" s="40">
        <v>6.079117</v>
      </c>
    </row>
    <row r="16" spans="1:13" s="1" customFormat="1" ht="15" customHeight="1" thickBot="1">
      <c r="A16" s="26">
        <v>2023</v>
      </c>
      <c r="B16" s="36">
        <f>SUM(B4:B15)</f>
        <v>8195.8238903</v>
      </c>
      <c r="C16" s="37">
        <f aca="true" t="shared" si="2" ref="C16:M16">SUM(C4:C15)</f>
        <v>5083.3744694</v>
      </c>
      <c r="D16" s="36">
        <f t="shared" si="2"/>
        <v>655.813793</v>
      </c>
      <c r="E16" s="37">
        <f t="shared" si="2"/>
        <v>1600.741708</v>
      </c>
      <c r="F16" s="36">
        <f t="shared" si="2"/>
        <v>1186.1891887999998</v>
      </c>
      <c r="G16" s="37">
        <f t="shared" si="2"/>
        <v>846.1939</v>
      </c>
      <c r="H16" s="36">
        <f t="shared" si="2"/>
        <v>3524.9901351999997</v>
      </c>
      <c r="I16" s="37">
        <f t="shared" si="2"/>
        <v>1268.5625134000002</v>
      </c>
      <c r="J16" s="36">
        <f t="shared" si="2"/>
        <v>497.6589194</v>
      </c>
      <c r="K16" s="37">
        <f t="shared" si="2"/>
        <v>1217.0760189999999</v>
      </c>
      <c r="L16" s="36">
        <f t="shared" si="2"/>
        <v>2331.1718539000003</v>
      </c>
      <c r="M16" s="37">
        <f t="shared" si="2"/>
        <v>150.80032899999998</v>
      </c>
    </row>
    <row r="17" spans="1:3" ht="13.5" thickBot="1">
      <c r="A17" s="28" t="s">
        <v>45</v>
      </c>
      <c r="B17" s="47">
        <f>-B16+C16</f>
        <v>-3112.4494209000004</v>
      </c>
      <c r="C17" s="48"/>
    </row>
    <row r="19" ht="12.75">
      <c r="C19" s="38"/>
    </row>
    <row r="21" ht="12.75">
      <c r="D21" s="38"/>
    </row>
    <row r="22" ht="12.75">
      <c r="E22" s="43"/>
    </row>
  </sheetData>
  <sheetProtection/>
  <mergeCells count="9">
    <mergeCell ref="B17:C17"/>
    <mergeCell ref="A1:M1"/>
    <mergeCell ref="B2:C2"/>
    <mergeCell ref="J2:K2"/>
    <mergeCell ref="L2:M2"/>
    <mergeCell ref="A2:A3"/>
    <mergeCell ref="D2:E2"/>
    <mergeCell ref="F2:G2"/>
    <mergeCell ref="H2:I2"/>
  </mergeCells>
  <printOptions/>
  <pageMargins left="1.0236220472440944" right="0.7480314960629921" top="1.4566929133858268" bottom="0.5905511811023623" header="1.023622047244094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amadaionescu</dc:creator>
  <cp:keywords/>
  <dc:description/>
  <cp:lastModifiedBy>Ana Maria GHIURES</cp:lastModifiedBy>
  <cp:lastPrinted>2017-11-07T09:26:59Z</cp:lastPrinted>
  <dcterms:created xsi:type="dcterms:W3CDTF">2004-11-24T11:14:32Z</dcterms:created>
  <dcterms:modified xsi:type="dcterms:W3CDTF">2024-02-02T11:56:47Z</dcterms:modified>
  <cp:category/>
  <cp:version/>
  <cp:contentType/>
  <cp:contentStatus/>
</cp:coreProperties>
</file>