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5" i="2" l="1"/>
  <c r="M14" i="2"/>
  <c r="M13" i="2"/>
  <c r="M12" i="2"/>
  <c r="M11" i="2"/>
  <c r="M10" i="2"/>
  <c r="M9" i="2"/>
  <c r="M8" i="2"/>
  <c r="M7" i="2"/>
  <c r="M6" i="2"/>
  <c r="M5" i="2"/>
  <c r="M4" i="2"/>
  <c r="H15" i="2"/>
  <c r="D15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7" i="2"/>
  <c r="D7" i="2"/>
  <c r="D6" i="2"/>
  <c r="H5" i="2"/>
  <c r="D5" i="2"/>
  <c r="H4" i="2"/>
  <c r="D4" i="2"/>
  <c r="M16" i="2" l="1"/>
  <c r="AA30" i="1" l="1"/>
  <c r="W30" i="1"/>
  <c r="S30" i="1"/>
  <c r="O30" i="1"/>
  <c r="K30" i="1"/>
  <c r="G30" i="1"/>
  <c r="C30" i="1"/>
  <c r="AA13" i="1"/>
  <c r="W13" i="1"/>
  <c r="S13" i="1"/>
  <c r="O13" i="1"/>
  <c r="K13" i="1"/>
  <c r="G13" i="1"/>
  <c r="C13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<sst xmlns="http://schemas.openxmlformats.org/spreadsheetml/2006/main" count="467" uniqueCount="85">
  <si>
    <t>01-02.08.2022</t>
  </si>
  <si>
    <t>03-05.08.2022</t>
  </si>
  <si>
    <t>06-07.08.2022</t>
  </si>
  <si>
    <t>08-12.08.2022</t>
  </si>
  <si>
    <t>13-14.08.2022</t>
  </si>
  <si>
    <t>15-28.08.2022</t>
  </si>
  <si>
    <t>29-31.08.2022</t>
  </si>
  <si>
    <t>CROSS BORDER CAPACITY ALLOCATION AUCTION RESULTS for the period of:
01-02.08.2022</t>
  </si>
  <si>
    <t>CROSS BORDER CAPACITY ALLOCATION AUCTION RESULTS for the period of:
03-05.08.2022</t>
  </si>
  <si>
    <t>CROSS BORDER CAPACITY ALLOCATION AUCTION RESULTS for the period of:
06-07.08.2022</t>
  </si>
  <si>
    <t>CROSS BORDER CAPACITY ALLOCATION AUCTION RESULTS for the period of:
08-12.08.2022</t>
  </si>
  <si>
    <t>CROSS BORDER CAPACITY ALLOCATION AUCTION RESULTS for the period of:
13-14.08.2022</t>
  </si>
  <si>
    <t>CROSS BORDER CAPACITY ALLOCATION AUCTION RESULTS for the period of:
15-28.08.2022</t>
  </si>
  <si>
    <t>CROSS BORDER CAPACITY ALLOCATION AUCTION RESULTS for the period of:
29-31.08.2022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</si>
  <si>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</si>
  <si>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</si>
  <si>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</si>
  <si>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</si>
  <si>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</si>
  <si>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</si>
  <si>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</si>
  <si>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</si>
  <si>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</si>
  <si>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50</t>
  </si>
  <si>
    <t>ATC = 450</t>
  </si>
  <si>
    <t>ATC = 0</t>
  </si>
  <si>
    <t>11XIGET--------D</t>
  </si>
  <si>
    <t>GEN-I d.o.o</t>
  </si>
  <si>
    <t>11XDANSKECOM---P</t>
  </si>
  <si>
    <t>DANSKE COMMODITIES A/S</t>
  </si>
  <si>
    <t>28X-INTERENERGO8</t>
  </si>
  <si>
    <t>INTERENERGO energetski inzeniring d.o.o.</t>
  </si>
  <si>
    <t>11XEDFTRADING--G</t>
  </si>
  <si>
    <t>EDF Trading Limited</t>
  </si>
  <si>
    <t>11XFREEPOINT---N</t>
  </si>
  <si>
    <t>FREEPOINT COMMODITIES EUROPE LLP</t>
  </si>
  <si>
    <t>11XSTATKRAFT001N</t>
  </si>
  <si>
    <t>STATKRAFT MARKETS GMBH</t>
  </si>
  <si>
    <t>15X-MVM--------B</t>
  </si>
  <si>
    <t>MVM PARTNER ENERGIAKERESKEDELMI ZARTKORUEN MUKODO RESZVENYTARSASAG</t>
  </si>
  <si>
    <t>34X-0000000076-S</t>
  </si>
  <si>
    <t>ReNRGY Trading group SR d.o.o. Beograd</t>
  </si>
  <si>
    <t>Total Allocated Capacity</t>
  </si>
  <si>
    <t>EXPORT (RO-RS)</t>
  </si>
  <si>
    <t>ATC = 150</t>
  </si>
  <si>
    <t>ATC = 300</t>
  </si>
  <si>
    <t>30XRODISTRIB---W</t>
  </si>
  <si>
    <t>ENERGY DISTRIBUTION SERVICES</t>
  </si>
  <si>
    <t>11XHSE-SLOVENIAG</t>
  </si>
  <si>
    <t xml:space="preserve">HOLDING SLOVENSKE ELEKTRARNE </t>
  </si>
  <si>
    <t>32XEGL-BULGARIAC</t>
  </si>
  <si>
    <t>AXPO Bulgaria EAD</t>
  </si>
  <si>
    <t>30XRORESTART---4</t>
  </si>
  <si>
    <t>Restart Energy One S.A.</t>
  </si>
  <si>
    <t>32X0011001016581</t>
  </si>
  <si>
    <t>Nomad Energy Company EOOD</t>
  </si>
  <si>
    <t>11XDISAM-------V</t>
  </si>
  <si>
    <t>Energi Danmark A/S</t>
  </si>
  <si>
    <t>32X001100101073T</t>
  </si>
  <si>
    <t>Energovia EOOD</t>
  </si>
  <si>
    <t>23X--161129-ME-L</t>
  </si>
  <si>
    <t>MFT Energy A/S</t>
  </si>
  <si>
    <t>NOTE: The deadline for transferring capacities for the month of AUGUST is 25 IULIE 2022, 12:00(RO). _x000D_
The transfers are to be operated by the participants in the DAMAS platform and the corresponding annex for the transfer is to be sent  by email to: contracte.alocare@transelectrica.ro</t>
  </si>
  <si>
    <t>July 2022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</si>
  <si>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</si>
  <si>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</si>
  <si>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</si>
  <si>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</si>
  <si>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</si>
  <si>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</si>
  <si>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</si>
  <si>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</si>
  <si>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</si>
  <si>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</si>
  <si>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</si>
  <si>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</si>
  <si>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</si>
  <si>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</si>
  <si>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</si>
  <si>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</si>
  <si>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</si>
  <si>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</si>
  <si>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</si>
  <si>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01-14.08.2022</t>
  </si>
  <si>
    <t>01-31.08.2022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</si>
</sst>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indexed="81"/>
      <name val="Tahoma"/>
      <family val="2"/>
      <charset val="238"/>
    </font>
    <font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1" borderId="18" applyNumberFormat="0" applyAlignment="0" applyProtection="0"/>
    <xf numFmtId="0" fontId="12" fillId="0" borderId="0" applyNumberFormat="0" applyFill="0" applyBorder="0" applyAlignment="0" applyProtection="0"/>
    <xf numFmtId="0" fontId="13" fillId="0" borderId="19" applyNumberFormat="0" applyFill="0" applyAlignment="0" applyProtection="0"/>
    <xf numFmtId="0" fontId="14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0" applyNumberFormat="0" applyFill="0" applyBorder="0" applyAlignment="0" applyProtection="0"/>
    <xf numFmtId="0" fontId="16" fillId="20" borderId="22" applyNumberFormat="0" applyAlignment="0" applyProtection="0"/>
    <xf numFmtId="0" fontId="17" fillId="0" borderId="0" applyNumberFormat="0" applyFill="0" applyBorder="0" applyAlignment="0" applyProtection="0"/>
    <xf numFmtId="0" fontId="18" fillId="0" borderId="23" applyNumberFormat="0" applyFill="0" applyAlignment="0" applyProtection="0"/>
    <xf numFmtId="0" fontId="6" fillId="21" borderId="24" applyNumberFormat="0" applyFont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5" borderId="0" applyNumberFormat="0" applyBorder="0" applyAlignment="0" applyProtection="0"/>
    <xf numFmtId="0" fontId="19" fillId="8" borderId="0" applyNumberFormat="0" applyBorder="0" applyAlignment="0" applyProtection="0"/>
    <xf numFmtId="0" fontId="20" fillId="26" borderId="25" applyNumberFormat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2" fillId="0" borderId="0"/>
    <xf numFmtId="0" fontId="2" fillId="0" borderId="0"/>
    <xf numFmtId="0" fontId="23" fillId="0" borderId="0"/>
    <xf numFmtId="0" fontId="24" fillId="0" borderId="26" applyNumberFormat="0" applyFill="0" applyAlignment="0" applyProtection="0"/>
    <xf numFmtId="0" fontId="25" fillId="7" borderId="0" applyNumberFormat="0" applyBorder="0" applyAlignment="0" applyProtection="0"/>
    <xf numFmtId="0" fontId="26" fillId="27" borderId="0" applyNumberFormat="0" applyBorder="0" applyAlignment="0" applyProtection="0"/>
    <xf numFmtId="0" fontId="27" fillId="26" borderId="18" applyNumberFormat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5" borderId="0" xfId="0" applyNumberFormat="1" applyFont="1" applyFill="1" applyBorder="1" applyAlignment="1">
      <alignment horizontal="center" vertical="center" wrapText="1"/>
    </xf>
    <xf numFmtId="17" fontId="28" fillId="0" borderId="0" xfId="51" quotePrefix="1" applyNumberFormat="1" applyFont="1" applyBorder="1" applyAlignment="1">
      <alignment horizontal="center" vertical="center"/>
    </xf>
    <xf numFmtId="0" fontId="29" fillId="0" borderId="0" xfId="51" applyFont="1" applyBorder="1" applyAlignment="1">
      <alignment horizontal="center" vertical="center"/>
    </xf>
    <xf numFmtId="0" fontId="30" fillId="0" borderId="27" xfId="51" applyFont="1" applyBorder="1" applyAlignment="1">
      <alignment horizontal="center" vertical="center"/>
    </xf>
    <xf numFmtId="0" fontId="30" fillId="0" borderId="0" xfId="51" applyFont="1" applyBorder="1" applyAlignment="1">
      <alignment horizontal="center" vertical="center"/>
    </xf>
    <xf numFmtId="0" fontId="3" fillId="28" borderId="28" xfId="51" applyFont="1" applyFill="1" applyBorder="1" applyAlignment="1">
      <alignment horizontal="center" vertical="center" wrapText="1"/>
    </xf>
    <xf numFmtId="0" fontId="3" fillId="28" borderId="29" xfId="51" applyFont="1" applyFill="1" applyBorder="1" applyAlignment="1">
      <alignment horizontal="center" vertical="center" wrapText="1"/>
    </xf>
    <xf numFmtId="0" fontId="31" fillId="28" borderId="30" xfId="51" applyFont="1" applyFill="1" applyBorder="1" applyAlignment="1">
      <alignment horizontal="center" vertical="center" wrapText="1"/>
    </xf>
    <xf numFmtId="0" fontId="31" fillId="28" borderId="10" xfId="51" applyFont="1" applyFill="1" applyBorder="1" applyAlignment="1">
      <alignment horizontal="center" vertical="center" wrapText="1"/>
    </xf>
    <xf numFmtId="0" fontId="31" fillId="28" borderId="11" xfId="51" applyFont="1" applyFill="1" applyBorder="1" applyAlignment="1">
      <alignment horizontal="center" vertical="center" wrapText="1"/>
    </xf>
    <xf numFmtId="0" fontId="31" fillId="28" borderId="12" xfId="51" applyFont="1" applyFill="1" applyBorder="1" applyAlignment="1">
      <alignment horizontal="center" vertical="center" wrapText="1"/>
    </xf>
    <xf numFmtId="0" fontId="3" fillId="29" borderId="31" xfId="45" applyFont="1" applyFill="1" applyBorder="1" applyAlignment="1">
      <alignment horizontal="center" vertical="center" wrapText="1"/>
    </xf>
    <xf numFmtId="0" fontId="3" fillId="30" borderId="11" xfId="45" applyFont="1" applyFill="1" applyBorder="1" applyAlignment="1">
      <alignment horizontal="center" vertical="center" wrapText="1"/>
    </xf>
    <xf numFmtId="0" fontId="3" fillId="31" borderId="11" xfId="45" applyFont="1" applyFill="1" applyBorder="1" applyAlignment="1">
      <alignment horizontal="center" vertical="center" wrapText="1"/>
    </xf>
    <xf numFmtId="0" fontId="3" fillId="32" borderId="11" xfId="56" applyFont="1" applyFill="1" applyBorder="1" applyAlignment="1">
      <alignment horizontal="center" vertical="center" wrapText="1"/>
    </xf>
    <xf numFmtId="0" fontId="3" fillId="32" borderId="12" xfId="56" applyFont="1" applyFill="1" applyBorder="1" applyAlignment="1">
      <alignment horizontal="center" vertical="center" wrapText="1"/>
    </xf>
    <xf numFmtId="0" fontId="32" fillId="2" borderId="32" xfId="51" applyFont="1" applyFill="1" applyBorder="1" applyAlignment="1">
      <alignment horizontal="center" vertical="center" textRotation="90" wrapText="1"/>
    </xf>
    <xf numFmtId="0" fontId="32" fillId="33" borderId="32" xfId="51" applyFont="1" applyFill="1" applyBorder="1" applyAlignment="1">
      <alignment horizontal="center" vertical="center" wrapText="1"/>
    </xf>
    <xf numFmtId="14" fontId="32" fillId="33" borderId="1" xfId="0" applyNumberFormat="1" applyFont="1" applyFill="1" applyBorder="1" applyAlignment="1">
      <alignment horizontal="center" vertical="center" wrapText="1"/>
    </xf>
    <xf numFmtId="0" fontId="6" fillId="33" borderId="33" xfId="51" applyFont="1" applyFill="1" applyBorder="1" applyAlignment="1">
      <alignment horizontal="center" vertical="center" wrapText="1"/>
    </xf>
    <xf numFmtId="0" fontId="6" fillId="33" borderId="34" xfId="51" applyNumberFormat="1" applyFont="1" applyFill="1" applyBorder="1" applyAlignment="1">
      <alignment horizontal="center" vertical="center" wrapText="1"/>
    </xf>
    <xf numFmtId="0" fontId="6" fillId="0" borderId="33" xfId="51" applyNumberFormat="1" applyFont="1" applyFill="1" applyBorder="1" applyAlignment="1">
      <alignment horizontal="center" vertical="center" wrapText="1"/>
    </xf>
    <xf numFmtId="0" fontId="6" fillId="0" borderId="34" xfId="51" applyNumberFormat="1" applyFont="1" applyFill="1" applyBorder="1" applyAlignment="1">
      <alignment horizontal="center" vertical="center" wrapText="1"/>
    </xf>
    <xf numFmtId="43" fontId="33" fillId="0" borderId="35" xfId="57" applyFont="1" applyFill="1" applyBorder="1" applyAlignment="1">
      <alignment horizontal="center" vertical="center"/>
    </xf>
    <xf numFmtId="0" fontId="32" fillId="2" borderId="36" xfId="51" applyFont="1" applyFill="1" applyBorder="1" applyAlignment="1">
      <alignment horizontal="center" vertical="center" textRotation="90" wrapText="1"/>
    </xf>
    <xf numFmtId="0" fontId="32" fillId="33" borderId="36" xfId="51" applyFont="1" applyFill="1" applyBorder="1" applyAlignment="1">
      <alignment horizontal="center" vertical="center" wrapText="1"/>
    </xf>
    <xf numFmtId="0" fontId="6" fillId="33" borderId="37" xfId="51" applyFont="1" applyFill="1" applyBorder="1" applyAlignment="1">
      <alignment horizontal="center" vertical="center" wrapText="1"/>
    </xf>
    <xf numFmtId="0" fontId="6" fillId="33" borderId="13" xfId="51" applyNumberFormat="1" applyFont="1" applyFill="1" applyBorder="1" applyAlignment="1">
      <alignment horizontal="center" vertical="center" wrapText="1"/>
    </xf>
    <xf numFmtId="0" fontId="6" fillId="0" borderId="37" xfId="51" applyNumberFormat="1" applyFont="1" applyFill="1" applyBorder="1" applyAlignment="1">
      <alignment horizontal="center" vertical="center" wrapText="1"/>
    </xf>
    <xf numFmtId="0" fontId="6" fillId="0" borderId="13" xfId="51" applyNumberFormat="1" applyFont="1" applyFill="1" applyBorder="1" applyAlignment="1">
      <alignment horizontal="center" vertical="center" wrapText="1"/>
    </xf>
    <xf numFmtId="43" fontId="33" fillId="0" borderId="38" xfId="57" applyFont="1" applyFill="1" applyBorder="1" applyAlignment="1">
      <alignment horizontal="center" vertical="center"/>
    </xf>
    <xf numFmtId="0" fontId="32" fillId="33" borderId="39" xfId="51" applyFont="1" applyFill="1" applyBorder="1" applyAlignment="1">
      <alignment horizontal="center" vertical="center" wrapText="1"/>
    </xf>
    <xf numFmtId="0" fontId="6" fillId="33" borderId="40" xfId="51" applyFont="1" applyFill="1" applyBorder="1" applyAlignment="1">
      <alignment horizontal="center" vertical="center" wrapText="1"/>
    </xf>
    <xf numFmtId="0" fontId="6" fillId="33" borderId="41" xfId="51" applyNumberFormat="1" applyFont="1" applyFill="1" applyBorder="1" applyAlignment="1">
      <alignment horizontal="center" vertical="center" wrapText="1"/>
    </xf>
    <xf numFmtId="0" fontId="6" fillId="0" borderId="40" xfId="51" applyNumberFormat="1" applyFont="1" applyFill="1" applyBorder="1" applyAlignment="1">
      <alignment horizontal="center" vertical="center" wrapText="1"/>
    </xf>
    <xf numFmtId="0" fontId="6" fillId="0" borderId="41" xfId="51" applyNumberFormat="1" applyFont="1" applyFill="1" applyBorder="1" applyAlignment="1">
      <alignment horizontal="center" vertical="center" wrapText="1"/>
    </xf>
    <xf numFmtId="43" fontId="33" fillId="0" borderId="42" xfId="57" applyFont="1" applyFill="1" applyBorder="1" applyAlignment="1">
      <alignment horizontal="center" vertical="center"/>
    </xf>
    <xf numFmtId="0" fontId="32" fillId="2" borderId="39" xfId="51" applyFont="1" applyFill="1" applyBorder="1" applyAlignment="1">
      <alignment horizontal="center" vertical="center" textRotation="90" wrapText="1"/>
    </xf>
    <xf numFmtId="0" fontId="32" fillId="33" borderId="30" xfId="51" applyFont="1" applyFill="1" applyBorder="1" applyAlignment="1">
      <alignment horizontal="center" vertical="center" wrapText="1"/>
    </xf>
    <xf numFmtId="0" fontId="32" fillId="33" borderId="32" xfId="0" applyFont="1" applyFill="1" applyBorder="1" applyAlignment="1">
      <alignment horizontal="center" vertical="center" wrapText="1"/>
    </xf>
    <xf numFmtId="0" fontId="6" fillId="0" borderId="28" xfId="51" applyNumberFormat="1" applyFont="1" applyFill="1" applyBorder="1" applyAlignment="1">
      <alignment horizontal="center" vertical="center" wrapText="1"/>
    </xf>
    <xf numFmtId="0" fontId="6" fillId="0" borderId="43" xfId="51" applyNumberFormat="1" applyFont="1" applyFill="1" applyBorder="1" applyAlignment="1">
      <alignment horizontal="center" vertical="center" wrapText="1"/>
    </xf>
    <xf numFmtId="43" fontId="33" fillId="0" borderId="29" xfId="57" applyFont="1" applyFill="1" applyBorder="1" applyAlignment="1">
      <alignment horizontal="center" vertical="center"/>
    </xf>
    <xf numFmtId="0" fontId="32" fillId="35" borderId="32" xfId="51" applyFont="1" applyFill="1" applyBorder="1" applyAlignment="1">
      <alignment horizontal="center" vertical="center" textRotation="90" wrapText="1"/>
    </xf>
    <xf numFmtId="0" fontId="32" fillId="36" borderId="32" xfId="51" applyFont="1" applyFill="1" applyBorder="1" applyAlignment="1">
      <alignment horizontal="center" vertical="center" wrapText="1"/>
    </xf>
    <xf numFmtId="0" fontId="6" fillId="36" borderId="33" xfId="51" applyFont="1" applyFill="1" applyBorder="1" applyAlignment="1">
      <alignment horizontal="center" vertical="center" wrapText="1"/>
    </xf>
    <xf numFmtId="0" fontId="6" fillId="36" borderId="34" xfId="51" applyFont="1" applyFill="1" applyBorder="1" applyAlignment="1">
      <alignment horizontal="center" vertical="center" wrapText="1"/>
    </xf>
    <xf numFmtId="0" fontId="32" fillId="35" borderId="36" xfId="51" applyFont="1" applyFill="1" applyBorder="1" applyAlignment="1">
      <alignment horizontal="center" vertical="center" textRotation="90" wrapText="1"/>
    </xf>
    <xf numFmtId="0" fontId="32" fillId="36" borderId="36" xfId="51" applyFont="1" applyFill="1" applyBorder="1" applyAlignment="1">
      <alignment horizontal="center" vertical="center" wrapText="1"/>
    </xf>
    <xf numFmtId="0" fontId="6" fillId="36" borderId="37" xfId="51" applyFont="1" applyFill="1" applyBorder="1" applyAlignment="1">
      <alignment horizontal="center" vertical="center" wrapText="1"/>
    </xf>
    <xf numFmtId="0" fontId="6" fillId="36" borderId="13" xfId="51" applyFont="1" applyFill="1" applyBorder="1" applyAlignment="1">
      <alignment horizontal="center" vertical="center" wrapText="1"/>
    </xf>
    <xf numFmtId="0" fontId="32" fillId="36" borderId="39" xfId="51" applyFont="1" applyFill="1" applyBorder="1" applyAlignment="1">
      <alignment horizontal="center" vertical="center" wrapText="1"/>
    </xf>
    <xf numFmtId="0" fontId="32" fillId="36" borderId="30" xfId="51" applyFont="1" applyFill="1" applyBorder="1" applyAlignment="1">
      <alignment horizontal="center" vertical="center" wrapText="1"/>
    </xf>
    <xf numFmtId="0" fontId="32" fillId="36" borderId="39" xfId="0" applyFont="1" applyFill="1" applyBorder="1" applyAlignment="1">
      <alignment horizontal="center" vertical="center" wrapText="1"/>
    </xf>
    <xf numFmtId="0" fontId="6" fillId="33" borderId="44" xfId="51" applyFont="1" applyFill="1" applyBorder="1" applyAlignment="1">
      <alignment horizontal="center" vertical="center" wrapText="1"/>
    </xf>
    <xf numFmtId="0" fontId="6" fillId="33" borderId="14" xfId="51" applyNumberFormat="1" applyFont="1" applyFill="1" applyBorder="1" applyAlignment="1">
      <alignment horizontal="center" vertical="center" wrapText="1"/>
    </xf>
    <xf numFmtId="14" fontId="32" fillId="36" borderId="45" xfId="0" applyNumberFormat="1" applyFont="1" applyFill="1" applyBorder="1" applyAlignment="1">
      <alignment horizontal="center" vertical="center" wrapText="1"/>
    </xf>
    <xf numFmtId="14" fontId="32" fillId="36" borderId="46" xfId="0" applyNumberFormat="1" applyFont="1" applyFill="1" applyBorder="1" applyAlignment="1">
      <alignment horizontal="center" vertical="center" wrapText="1"/>
    </xf>
    <xf numFmtId="0" fontId="6" fillId="36" borderId="5" xfId="51" applyFont="1" applyFill="1" applyBorder="1" applyAlignment="1">
      <alignment horizontal="center" vertical="center" wrapText="1"/>
    </xf>
    <xf numFmtId="14" fontId="32" fillId="36" borderId="47" xfId="0" applyNumberFormat="1" applyFont="1" applyFill="1" applyBorder="1" applyAlignment="1">
      <alignment horizontal="center" vertical="center" wrapText="1"/>
    </xf>
    <xf numFmtId="0" fontId="6" fillId="36" borderId="4" xfId="51" applyFont="1" applyFill="1" applyBorder="1" applyAlignment="1">
      <alignment horizontal="center" vertical="center" wrapText="1"/>
    </xf>
    <xf numFmtId="0" fontId="32" fillId="35" borderId="39" xfId="51" applyFont="1" applyFill="1" applyBorder="1" applyAlignment="1">
      <alignment vertical="center" textRotation="90" wrapText="1"/>
    </xf>
    <xf numFmtId="0" fontId="6" fillId="36" borderId="28" xfId="51" applyFont="1" applyFill="1" applyBorder="1" applyAlignment="1">
      <alignment horizontal="center" vertical="center" wrapText="1"/>
    </xf>
    <xf numFmtId="0" fontId="6" fillId="36" borderId="43" xfId="51" applyFont="1" applyFill="1" applyBorder="1" applyAlignment="1">
      <alignment horizontal="center" vertical="center" wrapText="1"/>
    </xf>
    <xf numFmtId="0" fontId="31" fillId="34" borderId="48" xfId="51" applyFont="1" applyFill="1" applyBorder="1" applyAlignment="1">
      <alignment horizontal="center" vertical="center" wrapText="1"/>
    </xf>
    <xf numFmtId="0" fontId="31" fillId="34" borderId="49" xfId="51" applyFont="1" applyFill="1" applyBorder="1" applyAlignment="1">
      <alignment horizontal="center" vertical="center" wrapText="1"/>
    </xf>
    <xf numFmtId="0" fontId="31" fillId="34" borderId="50" xfId="51" applyFont="1" applyFill="1" applyBorder="1" applyAlignment="1">
      <alignment horizontal="center" vertical="center" wrapText="1"/>
    </xf>
    <xf numFmtId="0" fontId="31" fillId="34" borderId="27" xfId="51" applyFont="1" applyFill="1" applyBorder="1" applyAlignment="1">
      <alignment horizontal="center" vertical="center" wrapText="1"/>
    </xf>
    <xf numFmtId="0" fontId="31" fillId="36" borderId="48" xfId="51" applyFont="1" applyFill="1" applyBorder="1" applyAlignment="1">
      <alignment horizontal="center" vertical="center" wrapText="1"/>
    </xf>
    <xf numFmtId="0" fontId="31" fillId="36" borderId="49" xfId="51" applyFont="1" applyFill="1" applyBorder="1" applyAlignment="1">
      <alignment horizontal="center" vertical="center" wrapText="1"/>
    </xf>
    <xf numFmtId="0" fontId="31" fillId="36" borderId="51" xfId="51" applyFont="1" applyFill="1" applyBorder="1" applyAlignment="1">
      <alignment horizontal="center" vertical="center" wrapText="1"/>
    </xf>
    <xf numFmtId="0" fontId="31" fillId="36" borderId="52" xfId="51" applyFont="1" applyFill="1" applyBorder="1" applyAlignment="1">
      <alignment horizontal="center" vertical="center" wrapText="1"/>
    </xf>
    <xf numFmtId="0" fontId="6" fillId="0" borderId="16" xfId="51" applyNumberFormat="1" applyFont="1" applyFill="1" applyBorder="1" applyAlignment="1">
      <alignment horizontal="center" vertical="center" wrapText="1"/>
    </xf>
    <xf numFmtId="0" fontId="6" fillId="0" borderId="15" xfId="51" applyNumberFormat="1" applyFont="1" applyFill="1" applyBorder="1" applyAlignment="1">
      <alignment horizontal="center" vertical="center" wrapText="1"/>
    </xf>
    <xf numFmtId="43" fontId="33" fillId="0" borderId="17" xfId="57" applyFont="1" applyFill="1" applyBorder="1" applyAlignment="1">
      <alignment horizontal="center" vertical="center"/>
    </xf>
    <xf numFmtId="43" fontId="35" fillId="0" borderId="0" xfId="0" applyNumberFormat="1" applyFont="1"/>
    <xf numFmtId="0" fontId="0" fillId="0" borderId="13" xfId="0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4" fontId="3" fillId="0" borderId="38" xfId="0" applyNumberFormat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4" fontId="3" fillId="0" borderId="49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" fontId="3" fillId="0" borderId="51" xfId="0" applyNumberFormat="1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>
      <alignment horizontal="center" vertical="center" wrapText="1"/>
    </xf>
    <xf numFmtId="1" fontId="7" fillId="0" borderId="43" xfId="0" applyNumberFormat="1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horizontal="center" wrapText="1"/>
    </xf>
    <xf numFmtId="4" fontId="8" fillId="0" borderId="29" xfId="0" applyNumberFormat="1" applyFont="1" applyFill="1" applyBorder="1" applyAlignment="1">
      <alignment horizontal="center" wrapText="1"/>
    </xf>
    <xf numFmtId="49" fontId="7" fillId="0" borderId="59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7" fillId="0" borderId="60" xfId="0" applyNumberFormat="1" applyFont="1" applyFill="1" applyBorder="1" applyAlignment="1">
      <alignment horizontal="center" vertical="center" wrapText="1"/>
    </xf>
    <xf numFmtId="49" fontId="7" fillId="0" borderId="61" xfId="0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4" fontId="3" fillId="0" borderId="55" xfId="0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4" fontId="3" fillId="0" borderId="63" xfId="0" applyNumberFormat="1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1"/>
    <cellStyle name="Összesen" xfId="52"/>
    <cellStyle name="Rossz" xfId="53"/>
    <cellStyle name="Semleges" xfId="54"/>
    <cellStyle name="Számítás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pane ySplit="3" topLeftCell="A4" activePane="bottomLeft" state="frozen"/>
      <selection pane="bottomLeft" activeCell="D33" sqref="D33"/>
    </sheetView>
  </sheetViews>
  <sheetFormatPr defaultRowHeight="12.75" x14ac:dyDescent="0.2"/>
  <cols>
    <col min="1" max="120" width="20.7109375" customWidth="1"/>
  </cols>
  <sheetData>
    <row r="1" spans="1:28" ht="35.1" customHeight="1" x14ac:dyDescent="0.2">
      <c r="A1" s="1" t="s">
        <v>7</v>
      </c>
      <c r="B1" s="2"/>
      <c r="C1" s="2"/>
      <c r="D1" s="3"/>
      <c r="E1" s="1" t="s">
        <v>8</v>
      </c>
      <c r="F1" s="2"/>
      <c r="G1" s="2"/>
      <c r="H1" s="3"/>
      <c r="I1" s="1" t="s">
        <v>9</v>
      </c>
      <c r="J1" s="2"/>
      <c r="K1" s="2"/>
      <c r="L1" s="3"/>
      <c r="M1" s="1" t="s">
        <v>10</v>
      </c>
      <c r="N1" s="2"/>
      <c r="O1" s="2"/>
      <c r="P1" s="3"/>
      <c r="Q1" s="1" t="s">
        <v>11</v>
      </c>
      <c r="R1" s="2"/>
      <c r="S1" s="2"/>
      <c r="T1" s="3"/>
      <c r="U1" s="1" t="s">
        <v>12</v>
      </c>
      <c r="V1" s="2"/>
      <c r="W1" s="2"/>
      <c r="X1" s="3"/>
      <c r="Y1" s="1" t="s">
        <v>13</v>
      </c>
      <c r="Z1" s="2"/>
      <c r="AA1" s="2"/>
      <c r="AB1" s="3"/>
    </row>
    <row r="2" spans="1:28" ht="13.5" thickBot="1" x14ac:dyDescent="0.25">
      <c r="A2" s="4" t="s">
        <v>14</v>
      </c>
      <c r="B2" s="5"/>
      <c r="C2" s="6" t="s">
        <v>15</v>
      </c>
      <c r="D2" s="7" t="s">
        <v>16</v>
      </c>
      <c r="E2" s="4" t="s">
        <v>14</v>
      </c>
      <c r="F2" s="5"/>
      <c r="G2" s="6" t="s">
        <v>15</v>
      </c>
      <c r="H2" s="7" t="s">
        <v>16</v>
      </c>
      <c r="I2" s="4" t="s">
        <v>14</v>
      </c>
      <c r="J2" s="5"/>
      <c r="K2" s="6" t="s">
        <v>15</v>
      </c>
      <c r="L2" s="7" t="s">
        <v>16</v>
      </c>
      <c r="M2" s="4" t="s">
        <v>14</v>
      </c>
      <c r="N2" s="5"/>
      <c r="O2" s="6" t="s">
        <v>15</v>
      </c>
      <c r="P2" s="7" t="s">
        <v>16</v>
      </c>
      <c r="Q2" s="4" t="s">
        <v>14</v>
      </c>
      <c r="R2" s="5"/>
      <c r="S2" s="6" t="s">
        <v>15</v>
      </c>
      <c r="T2" s="7" t="s">
        <v>16</v>
      </c>
      <c r="U2" s="4" t="s">
        <v>14</v>
      </c>
      <c r="V2" s="5"/>
      <c r="W2" s="6" t="s">
        <v>15</v>
      </c>
      <c r="X2" s="7" t="s">
        <v>16</v>
      </c>
      <c r="Y2" s="4" t="s">
        <v>14</v>
      </c>
      <c r="Z2" s="5"/>
      <c r="AA2" s="6" t="s">
        <v>15</v>
      </c>
      <c r="AB2" s="7" t="s">
        <v>16</v>
      </c>
    </row>
    <row r="3" spans="1:28" ht="14.25" thickTop="1" thickBot="1" x14ac:dyDescent="0.25">
      <c r="A3" s="8" t="s">
        <v>17</v>
      </c>
      <c r="B3" s="9" t="s">
        <v>18</v>
      </c>
      <c r="C3" s="10" t="s">
        <v>19</v>
      </c>
      <c r="D3" s="11" t="s">
        <v>20</v>
      </c>
      <c r="E3" s="8" t="s">
        <v>17</v>
      </c>
      <c r="F3" s="9" t="s">
        <v>18</v>
      </c>
      <c r="G3" s="10" t="s">
        <v>19</v>
      </c>
      <c r="H3" s="11" t="s">
        <v>20</v>
      </c>
      <c r="I3" s="8" t="s">
        <v>17</v>
      </c>
      <c r="J3" s="9" t="s">
        <v>18</v>
      </c>
      <c r="K3" s="10" t="s">
        <v>19</v>
      </c>
      <c r="L3" s="11" t="s">
        <v>20</v>
      </c>
      <c r="M3" s="8" t="s">
        <v>17</v>
      </c>
      <c r="N3" s="9" t="s">
        <v>18</v>
      </c>
      <c r="O3" s="10" t="s">
        <v>19</v>
      </c>
      <c r="P3" s="11" t="s">
        <v>20</v>
      </c>
      <c r="Q3" s="8" t="s">
        <v>17</v>
      </c>
      <c r="R3" s="9" t="s">
        <v>18</v>
      </c>
      <c r="S3" s="10" t="s">
        <v>19</v>
      </c>
      <c r="T3" s="11" t="s">
        <v>20</v>
      </c>
      <c r="U3" s="8" t="s">
        <v>17</v>
      </c>
      <c r="V3" s="9" t="s">
        <v>18</v>
      </c>
      <c r="W3" s="10" t="s">
        <v>19</v>
      </c>
      <c r="X3" s="11" t="s">
        <v>20</v>
      </c>
      <c r="Y3" s="8" t="s">
        <v>17</v>
      </c>
      <c r="Z3" s="9" t="s">
        <v>18</v>
      </c>
      <c r="AA3" s="10" t="s">
        <v>19</v>
      </c>
      <c r="AB3" s="11" t="s">
        <v>20</v>
      </c>
    </row>
    <row r="4" spans="1:28" ht="13.5" thickBot="1" x14ac:dyDescent="0.25">
      <c r="A4" s="12" t="s">
        <v>21</v>
      </c>
      <c r="B4" s="13" t="s">
        <v>22</v>
      </c>
      <c r="C4" s="14" t="s">
        <v>23</v>
      </c>
      <c r="D4" s="15"/>
      <c r="E4" s="12" t="s">
        <v>21</v>
      </c>
      <c r="F4" s="13" t="s">
        <v>22</v>
      </c>
      <c r="G4" s="14" t="s">
        <v>23</v>
      </c>
      <c r="H4" s="15"/>
      <c r="I4" s="12" t="s">
        <v>21</v>
      </c>
      <c r="J4" s="13" t="s">
        <v>22</v>
      </c>
      <c r="K4" s="14" t="s">
        <v>23</v>
      </c>
      <c r="L4" s="15"/>
      <c r="M4" s="12" t="s">
        <v>21</v>
      </c>
      <c r="N4" s="13" t="s">
        <v>22</v>
      </c>
      <c r="O4" s="14" t="s">
        <v>23</v>
      </c>
      <c r="P4" s="15"/>
      <c r="Q4" s="12" t="s">
        <v>21</v>
      </c>
      <c r="R4" s="13" t="s">
        <v>22</v>
      </c>
      <c r="S4" s="14" t="s">
        <v>23</v>
      </c>
      <c r="T4" s="15"/>
      <c r="U4" s="12" t="s">
        <v>21</v>
      </c>
      <c r="V4" s="13" t="s">
        <v>22</v>
      </c>
      <c r="W4" s="14" t="s">
        <v>24</v>
      </c>
      <c r="X4" s="15"/>
      <c r="Y4" s="12" t="s">
        <v>21</v>
      </c>
      <c r="Z4" s="13" t="s">
        <v>22</v>
      </c>
      <c r="AA4" s="14" t="s">
        <v>25</v>
      </c>
      <c r="AB4" s="15"/>
    </row>
    <row r="5" spans="1:28" x14ac:dyDescent="0.2">
      <c r="A5" s="98" t="s">
        <v>26</v>
      </c>
      <c r="B5" s="99" t="s">
        <v>27</v>
      </c>
      <c r="C5" s="99">
        <v>10</v>
      </c>
      <c r="D5" s="111"/>
      <c r="E5" s="98" t="s">
        <v>26</v>
      </c>
      <c r="F5" s="99" t="s">
        <v>27</v>
      </c>
      <c r="G5" s="99">
        <v>10</v>
      </c>
      <c r="H5" s="101"/>
      <c r="I5" s="98" t="s">
        <v>26</v>
      </c>
      <c r="J5" s="99" t="s">
        <v>27</v>
      </c>
      <c r="K5" s="99">
        <v>10</v>
      </c>
      <c r="L5" s="101"/>
      <c r="M5" s="108" t="s">
        <v>26</v>
      </c>
      <c r="N5" s="99" t="s">
        <v>27</v>
      </c>
      <c r="O5" s="99">
        <v>10</v>
      </c>
      <c r="P5" s="111"/>
      <c r="Q5" s="98" t="s">
        <v>26</v>
      </c>
      <c r="R5" s="99" t="s">
        <v>27</v>
      </c>
      <c r="S5" s="99">
        <v>10</v>
      </c>
      <c r="T5" s="101"/>
      <c r="U5" s="108" t="s">
        <v>26</v>
      </c>
      <c r="V5" s="99" t="s">
        <v>27</v>
      </c>
      <c r="W5" s="99">
        <v>80</v>
      </c>
      <c r="X5" s="111"/>
      <c r="Y5" s="114" t="s">
        <v>26</v>
      </c>
      <c r="Z5" s="100" t="s">
        <v>27</v>
      </c>
      <c r="AA5" s="100">
        <v>0</v>
      </c>
      <c r="AB5" s="101"/>
    </row>
    <row r="6" spans="1:28" ht="25.5" x14ac:dyDescent="0.2">
      <c r="A6" s="102" t="s">
        <v>28</v>
      </c>
      <c r="B6" s="95" t="s">
        <v>29</v>
      </c>
      <c r="C6" s="95">
        <v>0</v>
      </c>
      <c r="D6" s="112"/>
      <c r="E6" s="102" t="s">
        <v>28</v>
      </c>
      <c r="F6" s="95" t="s">
        <v>29</v>
      </c>
      <c r="G6" s="95">
        <v>0</v>
      </c>
      <c r="H6" s="103"/>
      <c r="I6" s="102" t="s">
        <v>28</v>
      </c>
      <c r="J6" s="95" t="s">
        <v>29</v>
      </c>
      <c r="K6" s="95">
        <v>0</v>
      </c>
      <c r="L6" s="103"/>
      <c r="M6" s="109" t="s">
        <v>28</v>
      </c>
      <c r="N6" s="95" t="s">
        <v>29</v>
      </c>
      <c r="O6" s="95">
        <v>0</v>
      </c>
      <c r="P6" s="112"/>
      <c r="Q6" s="102" t="s">
        <v>28</v>
      </c>
      <c r="R6" s="95" t="s">
        <v>29</v>
      </c>
      <c r="S6" s="95">
        <v>0</v>
      </c>
      <c r="T6" s="103"/>
      <c r="U6" s="110" t="s">
        <v>28</v>
      </c>
      <c r="V6" s="94" t="s">
        <v>29</v>
      </c>
      <c r="W6" s="94">
        <v>160</v>
      </c>
      <c r="X6" s="112"/>
      <c r="Y6" s="105" t="s">
        <v>28</v>
      </c>
      <c r="Z6" s="16" t="s">
        <v>29</v>
      </c>
      <c r="AA6" s="16">
        <v>0</v>
      </c>
      <c r="AB6" s="103"/>
    </row>
    <row r="7" spans="1:28" ht="38.25" x14ac:dyDescent="0.2">
      <c r="A7" s="104" t="s">
        <v>30</v>
      </c>
      <c r="B7" s="94" t="s">
        <v>31</v>
      </c>
      <c r="C7" s="94">
        <v>35</v>
      </c>
      <c r="D7" s="112"/>
      <c r="E7" s="104" t="s">
        <v>30</v>
      </c>
      <c r="F7" s="94" t="s">
        <v>31</v>
      </c>
      <c r="G7" s="94">
        <v>35</v>
      </c>
      <c r="H7" s="103"/>
      <c r="I7" s="104" t="s">
        <v>30</v>
      </c>
      <c r="J7" s="94" t="s">
        <v>31</v>
      </c>
      <c r="K7" s="94">
        <v>35</v>
      </c>
      <c r="L7" s="103"/>
      <c r="M7" s="110" t="s">
        <v>30</v>
      </c>
      <c r="N7" s="94" t="s">
        <v>31</v>
      </c>
      <c r="O7" s="94">
        <v>35</v>
      </c>
      <c r="P7" s="112"/>
      <c r="Q7" s="104" t="s">
        <v>30</v>
      </c>
      <c r="R7" s="94" t="s">
        <v>31</v>
      </c>
      <c r="S7" s="94">
        <v>35</v>
      </c>
      <c r="T7" s="103"/>
      <c r="U7" s="110" t="s">
        <v>30</v>
      </c>
      <c r="V7" s="94" t="s">
        <v>31</v>
      </c>
      <c r="W7" s="94">
        <v>150</v>
      </c>
      <c r="X7" s="112"/>
      <c r="Y7" s="105" t="s">
        <v>30</v>
      </c>
      <c r="Z7" s="16" t="s">
        <v>31</v>
      </c>
      <c r="AA7" s="16">
        <v>0</v>
      </c>
      <c r="AB7" s="103"/>
    </row>
    <row r="8" spans="1:28" x14ac:dyDescent="0.2">
      <c r="A8" s="105" t="s">
        <v>32</v>
      </c>
      <c r="B8" s="16" t="s">
        <v>33</v>
      </c>
      <c r="C8" s="16">
        <v>0</v>
      </c>
      <c r="D8" s="112"/>
      <c r="E8" s="105" t="s">
        <v>32</v>
      </c>
      <c r="F8" s="16" t="s">
        <v>33</v>
      </c>
      <c r="G8" s="16">
        <v>0</v>
      </c>
      <c r="H8" s="103"/>
      <c r="I8" s="105" t="s">
        <v>32</v>
      </c>
      <c r="J8" s="16" t="s">
        <v>33</v>
      </c>
      <c r="K8" s="16">
        <v>0</v>
      </c>
      <c r="L8" s="103"/>
      <c r="M8" s="96" t="s">
        <v>32</v>
      </c>
      <c r="N8" s="16" t="s">
        <v>33</v>
      </c>
      <c r="O8" s="16">
        <v>0</v>
      </c>
      <c r="P8" s="112"/>
      <c r="Q8" s="105" t="s">
        <v>32</v>
      </c>
      <c r="R8" s="16" t="s">
        <v>33</v>
      </c>
      <c r="S8" s="16">
        <v>0</v>
      </c>
      <c r="T8" s="103"/>
      <c r="U8" s="110" t="s">
        <v>32</v>
      </c>
      <c r="V8" s="94" t="s">
        <v>33</v>
      </c>
      <c r="W8" s="94">
        <v>20</v>
      </c>
      <c r="X8" s="112"/>
      <c r="Y8" s="105" t="s">
        <v>32</v>
      </c>
      <c r="Z8" s="16" t="s">
        <v>33</v>
      </c>
      <c r="AA8" s="16">
        <v>0</v>
      </c>
      <c r="AB8" s="103"/>
    </row>
    <row r="9" spans="1:28" ht="38.25" x14ac:dyDescent="0.2">
      <c r="A9" s="106" t="s">
        <v>34</v>
      </c>
      <c r="B9" s="17" t="s">
        <v>35</v>
      </c>
      <c r="C9" s="17">
        <v>5</v>
      </c>
      <c r="D9" s="112"/>
      <c r="E9" s="106" t="s">
        <v>34</v>
      </c>
      <c r="F9" s="17" t="s">
        <v>35</v>
      </c>
      <c r="G9" s="17">
        <v>5</v>
      </c>
      <c r="H9" s="103"/>
      <c r="I9" s="106" t="s">
        <v>34</v>
      </c>
      <c r="J9" s="17" t="s">
        <v>35</v>
      </c>
      <c r="K9" s="17">
        <v>5</v>
      </c>
      <c r="L9" s="103"/>
      <c r="M9" s="97" t="s">
        <v>34</v>
      </c>
      <c r="N9" s="17" t="s">
        <v>35</v>
      </c>
      <c r="O9" s="17">
        <v>5</v>
      </c>
      <c r="P9" s="112"/>
      <c r="Q9" s="106" t="s">
        <v>34</v>
      </c>
      <c r="R9" s="17" t="s">
        <v>35</v>
      </c>
      <c r="S9" s="17">
        <v>5</v>
      </c>
      <c r="T9" s="103"/>
      <c r="U9" s="110" t="s">
        <v>34</v>
      </c>
      <c r="V9" s="94" t="s">
        <v>35</v>
      </c>
      <c r="W9" s="94">
        <v>10</v>
      </c>
      <c r="X9" s="112"/>
      <c r="Y9" s="105" t="s">
        <v>34</v>
      </c>
      <c r="Z9" s="16" t="s">
        <v>35</v>
      </c>
      <c r="AA9" s="16">
        <v>0</v>
      </c>
      <c r="AB9" s="103"/>
    </row>
    <row r="10" spans="1:28" ht="25.5" x14ac:dyDescent="0.2">
      <c r="A10" s="105" t="s">
        <v>36</v>
      </c>
      <c r="B10" s="16" t="s">
        <v>37</v>
      </c>
      <c r="C10" s="16">
        <v>0</v>
      </c>
      <c r="D10" s="112"/>
      <c r="E10" s="105" t="s">
        <v>36</v>
      </c>
      <c r="F10" s="16" t="s">
        <v>37</v>
      </c>
      <c r="G10" s="16">
        <v>0</v>
      </c>
      <c r="H10" s="103"/>
      <c r="I10" s="105" t="s">
        <v>36</v>
      </c>
      <c r="J10" s="16" t="s">
        <v>37</v>
      </c>
      <c r="K10" s="16">
        <v>0</v>
      </c>
      <c r="L10" s="103"/>
      <c r="M10" s="96" t="s">
        <v>36</v>
      </c>
      <c r="N10" s="16" t="s">
        <v>37</v>
      </c>
      <c r="O10" s="16">
        <v>0</v>
      </c>
      <c r="P10" s="112"/>
      <c r="Q10" s="105" t="s">
        <v>36</v>
      </c>
      <c r="R10" s="16" t="s">
        <v>37</v>
      </c>
      <c r="S10" s="16">
        <v>0</v>
      </c>
      <c r="T10" s="103"/>
      <c r="U10" s="110" t="s">
        <v>36</v>
      </c>
      <c r="V10" s="94" t="s">
        <v>37</v>
      </c>
      <c r="W10" s="94">
        <v>15</v>
      </c>
      <c r="X10" s="112"/>
      <c r="Y10" s="105" t="s">
        <v>36</v>
      </c>
      <c r="Z10" s="16" t="s">
        <v>37</v>
      </c>
      <c r="AA10" s="16">
        <v>0</v>
      </c>
      <c r="AB10" s="103"/>
    </row>
    <row r="11" spans="1:28" ht="76.5" x14ac:dyDescent="0.2">
      <c r="A11" s="105" t="s">
        <v>38</v>
      </c>
      <c r="B11" s="16" t="s">
        <v>39</v>
      </c>
      <c r="C11" s="16">
        <v>0</v>
      </c>
      <c r="D11" s="112"/>
      <c r="E11" s="105" t="s">
        <v>38</v>
      </c>
      <c r="F11" s="16" t="s">
        <v>39</v>
      </c>
      <c r="G11" s="16">
        <v>0</v>
      </c>
      <c r="H11" s="103"/>
      <c r="I11" s="105" t="s">
        <v>38</v>
      </c>
      <c r="J11" s="16" t="s">
        <v>39</v>
      </c>
      <c r="K11" s="16">
        <v>0</v>
      </c>
      <c r="L11" s="103"/>
      <c r="M11" s="96" t="s">
        <v>38</v>
      </c>
      <c r="N11" s="16" t="s">
        <v>39</v>
      </c>
      <c r="O11" s="16">
        <v>0</v>
      </c>
      <c r="P11" s="112"/>
      <c r="Q11" s="105" t="s">
        <v>38</v>
      </c>
      <c r="R11" s="16" t="s">
        <v>39</v>
      </c>
      <c r="S11" s="16">
        <v>0</v>
      </c>
      <c r="T11" s="103"/>
      <c r="U11" s="110" t="s">
        <v>38</v>
      </c>
      <c r="V11" s="94" t="s">
        <v>39</v>
      </c>
      <c r="W11" s="94">
        <v>10</v>
      </c>
      <c r="X11" s="112"/>
      <c r="Y11" s="105" t="s">
        <v>38</v>
      </c>
      <c r="Z11" s="16" t="s">
        <v>39</v>
      </c>
      <c r="AA11" s="16">
        <v>0</v>
      </c>
      <c r="AB11" s="103"/>
    </row>
    <row r="12" spans="1:28" ht="26.25" thickBot="1" x14ac:dyDescent="0.25">
      <c r="A12" s="122" t="s">
        <v>40</v>
      </c>
      <c r="B12" s="119" t="s">
        <v>41</v>
      </c>
      <c r="C12" s="119">
        <v>0</v>
      </c>
      <c r="D12" s="130"/>
      <c r="E12" s="122" t="s">
        <v>40</v>
      </c>
      <c r="F12" s="119" t="s">
        <v>41</v>
      </c>
      <c r="G12" s="119">
        <v>0</v>
      </c>
      <c r="H12" s="129"/>
      <c r="I12" s="122" t="s">
        <v>40</v>
      </c>
      <c r="J12" s="119" t="s">
        <v>41</v>
      </c>
      <c r="K12" s="119">
        <v>0</v>
      </c>
      <c r="L12" s="129"/>
      <c r="M12" s="118" t="s">
        <v>40</v>
      </c>
      <c r="N12" s="119" t="s">
        <v>41</v>
      </c>
      <c r="O12" s="119">
        <v>0</v>
      </c>
      <c r="P12" s="130"/>
      <c r="Q12" s="122" t="s">
        <v>40</v>
      </c>
      <c r="R12" s="119" t="s">
        <v>41</v>
      </c>
      <c r="S12" s="119">
        <v>0</v>
      </c>
      <c r="T12" s="129"/>
      <c r="U12" s="131" t="s">
        <v>40</v>
      </c>
      <c r="V12" s="132" t="s">
        <v>41</v>
      </c>
      <c r="W12" s="132">
        <v>5</v>
      </c>
      <c r="X12" s="130"/>
      <c r="Y12" s="122" t="s">
        <v>40</v>
      </c>
      <c r="Z12" s="119" t="s">
        <v>41</v>
      </c>
      <c r="AA12" s="119">
        <v>0</v>
      </c>
      <c r="AB12" s="129"/>
    </row>
    <row r="13" spans="1:28" ht="13.5" thickBot="1" x14ac:dyDescent="0.25">
      <c r="A13" s="133" t="s">
        <v>42</v>
      </c>
      <c r="B13" s="128"/>
      <c r="C13" s="125">
        <f>SUM(C5:C12)</f>
        <v>50</v>
      </c>
      <c r="D13" s="126">
        <v>1.02</v>
      </c>
      <c r="E13" s="133" t="s">
        <v>42</v>
      </c>
      <c r="F13" s="128"/>
      <c r="G13" s="125">
        <f>SUM(G5:G12)</f>
        <v>50</v>
      </c>
      <c r="H13" s="127">
        <v>1.02</v>
      </c>
      <c r="I13" s="133" t="s">
        <v>42</v>
      </c>
      <c r="J13" s="128"/>
      <c r="K13" s="125">
        <f>SUM(K5:K12)</f>
        <v>50</v>
      </c>
      <c r="L13" s="127">
        <v>1.02</v>
      </c>
      <c r="M13" s="134" t="s">
        <v>42</v>
      </c>
      <c r="N13" s="128"/>
      <c r="O13" s="125">
        <f>SUM(O5:O12)</f>
        <v>50</v>
      </c>
      <c r="P13" s="126">
        <v>1.02</v>
      </c>
      <c r="Q13" s="133" t="s">
        <v>42</v>
      </c>
      <c r="R13" s="128"/>
      <c r="S13" s="125">
        <f>SUM(S5:S12)</f>
        <v>50</v>
      </c>
      <c r="T13" s="127">
        <v>1.02</v>
      </c>
      <c r="U13" s="134" t="s">
        <v>42</v>
      </c>
      <c r="V13" s="128"/>
      <c r="W13" s="125">
        <f>SUM(W5:W12)</f>
        <v>450</v>
      </c>
      <c r="X13" s="126">
        <v>0.13</v>
      </c>
      <c r="Y13" s="133" t="s">
        <v>42</v>
      </c>
      <c r="Z13" s="128"/>
      <c r="AA13" s="125">
        <f>SUM(AA5:AA12)</f>
        <v>0</v>
      </c>
      <c r="AB13" s="127">
        <v>0</v>
      </c>
    </row>
    <row r="14" spans="1:28" ht="13.5" thickBot="1" x14ac:dyDescent="0.25">
      <c r="A14" s="142" t="s">
        <v>21</v>
      </c>
      <c r="B14" s="143" t="s">
        <v>43</v>
      </c>
      <c r="C14" s="144" t="s">
        <v>44</v>
      </c>
      <c r="D14" s="147"/>
      <c r="E14" s="142" t="s">
        <v>21</v>
      </c>
      <c r="F14" s="143" t="s">
        <v>43</v>
      </c>
      <c r="G14" s="144" t="s">
        <v>23</v>
      </c>
      <c r="H14" s="145"/>
      <c r="I14" s="142" t="s">
        <v>21</v>
      </c>
      <c r="J14" s="143" t="s">
        <v>43</v>
      </c>
      <c r="K14" s="144" t="s">
        <v>24</v>
      </c>
      <c r="L14" s="145"/>
      <c r="M14" s="146" t="s">
        <v>21</v>
      </c>
      <c r="N14" s="143" t="s">
        <v>43</v>
      </c>
      <c r="O14" s="144" t="s">
        <v>44</v>
      </c>
      <c r="P14" s="147"/>
      <c r="Q14" s="142" t="s">
        <v>21</v>
      </c>
      <c r="R14" s="143" t="s">
        <v>43</v>
      </c>
      <c r="S14" s="144" t="s">
        <v>24</v>
      </c>
      <c r="T14" s="145"/>
      <c r="U14" s="146" t="s">
        <v>21</v>
      </c>
      <c r="V14" s="143" t="s">
        <v>43</v>
      </c>
      <c r="W14" s="144" t="s">
        <v>45</v>
      </c>
      <c r="X14" s="147"/>
      <c r="Y14" s="142" t="s">
        <v>21</v>
      </c>
      <c r="Z14" s="143" t="s">
        <v>43</v>
      </c>
      <c r="AA14" s="144" t="s">
        <v>25</v>
      </c>
      <c r="AB14" s="145"/>
    </row>
    <row r="15" spans="1:28" x14ac:dyDescent="0.2">
      <c r="A15" s="135" t="s">
        <v>26</v>
      </c>
      <c r="B15" s="136" t="s">
        <v>27</v>
      </c>
      <c r="C15" s="136">
        <v>49</v>
      </c>
      <c r="D15" s="139"/>
      <c r="E15" s="135" t="s">
        <v>26</v>
      </c>
      <c r="F15" s="136" t="s">
        <v>27</v>
      </c>
      <c r="G15" s="136">
        <v>16</v>
      </c>
      <c r="H15" s="137"/>
      <c r="I15" s="135" t="s">
        <v>26</v>
      </c>
      <c r="J15" s="136" t="s">
        <v>27</v>
      </c>
      <c r="K15" s="136">
        <v>115</v>
      </c>
      <c r="L15" s="137"/>
      <c r="M15" s="138" t="s">
        <v>26</v>
      </c>
      <c r="N15" s="136" t="s">
        <v>27</v>
      </c>
      <c r="O15" s="136">
        <v>49</v>
      </c>
      <c r="P15" s="139"/>
      <c r="Q15" s="135" t="s">
        <v>26</v>
      </c>
      <c r="R15" s="136" t="s">
        <v>27</v>
      </c>
      <c r="S15" s="136">
        <v>125</v>
      </c>
      <c r="T15" s="137"/>
      <c r="U15" s="138" t="s">
        <v>26</v>
      </c>
      <c r="V15" s="136" t="s">
        <v>27</v>
      </c>
      <c r="W15" s="136">
        <v>80</v>
      </c>
      <c r="X15" s="139"/>
      <c r="Y15" s="140" t="s">
        <v>26</v>
      </c>
      <c r="Z15" s="141" t="s">
        <v>27</v>
      </c>
      <c r="AA15" s="141">
        <v>0</v>
      </c>
      <c r="AB15" s="137"/>
    </row>
    <row r="16" spans="1:28" ht="38.25" x14ac:dyDescent="0.2">
      <c r="A16" s="102" t="s">
        <v>46</v>
      </c>
      <c r="B16" s="95" t="s">
        <v>47</v>
      </c>
      <c r="C16" s="95">
        <v>0</v>
      </c>
      <c r="D16" s="113"/>
      <c r="E16" s="102" t="s">
        <v>46</v>
      </c>
      <c r="F16" s="95" t="s">
        <v>47</v>
      </c>
      <c r="G16" s="95">
        <v>0</v>
      </c>
      <c r="H16" s="107"/>
      <c r="I16" s="104" t="s">
        <v>46</v>
      </c>
      <c r="J16" s="94" t="s">
        <v>47</v>
      </c>
      <c r="K16" s="94">
        <v>5</v>
      </c>
      <c r="L16" s="107"/>
      <c r="M16" s="109" t="s">
        <v>46</v>
      </c>
      <c r="N16" s="95" t="s">
        <v>47</v>
      </c>
      <c r="O16" s="95">
        <v>0</v>
      </c>
      <c r="P16" s="113"/>
      <c r="Q16" s="104" t="s">
        <v>46</v>
      </c>
      <c r="R16" s="94" t="s">
        <v>47</v>
      </c>
      <c r="S16" s="94">
        <v>5</v>
      </c>
      <c r="T16" s="107"/>
      <c r="U16" s="109" t="s">
        <v>46</v>
      </c>
      <c r="V16" s="95" t="s">
        <v>47</v>
      </c>
      <c r="W16" s="95">
        <v>0</v>
      </c>
      <c r="X16" s="113"/>
      <c r="Y16" s="105" t="s">
        <v>46</v>
      </c>
      <c r="Z16" s="16" t="s">
        <v>47</v>
      </c>
      <c r="AA16" s="16">
        <v>0</v>
      </c>
      <c r="AB16" s="107"/>
    </row>
    <row r="17" spans="1:28" ht="25.5" x14ac:dyDescent="0.2">
      <c r="A17" s="102" t="s">
        <v>28</v>
      </c>
      <c r="B17" s="95" t="s">
        <v>29</v>
      </c>
      <c r="C17" s="95">
        <v>0</v>
      </c>
      <c r="D17" s="113"/>
      <c r="E17" s="102" t="s">
        <v>28</v>
      </c>
      <c r="F17" s="95" t="s">
        <v>29</v>
      </c>
      <c r="G17" s="95">
        <v>0</v>
      </c>
      <c r="H17" s="107"/>
      <c r="I17" s="102" t="s">
        <v>28</v>
      </c>
      <c r="J17" s="95" t="s">
        <v>29</v>
      </c>
      <c r="K17" s="95">
        <v>0</v>
      </c>
      <c r="L17" s="107"/>
      <c r="M17" s="109" t="s">
        <v>28</v>
      </c>
      <c r="N17" s="95" t="s">
        <v>29</v>
      </c>
      <c r="O17" s="95">
        <v>0</v>
      </c>
      <c r="P17" s="113"/>
      <c r="Q17" s="104" t="s">
        <v>28</v>
      </c>
      <c r="R17" s="94" t="s">
        <v>29</v>
      </c>
      <c r="S17" s="94">
        <v>14</v>
      </c>
      <c r="T17" s="107"/>
      <c r="U17" s="109" t="s">
        <v>28</v>
      </c>
      <c r="V17" s="95" t="s">
        <v>29</v>
      </c>
      <c r="W17" s="95">
        <v>0</v>
      </c>
      <c r="X17" s="113"/>
      <c r="Y17" s="105" t="s">
        <v>28</v>
      </c>
      <c r="Z17" s="16" t="s">
        <v>29</v>
      </c>
      <c r="AA17" s="16">
        <v>0</v>
      </c>
      <c r="AB17" s="107"/>
    </row>
    <row r="18" spans="1:28" ht="38.25" x14ac:dyDescent="0.2">
      <c r="A18" s="104" t="s">
        <v>48</v>
      </c>
      <c r="B18" s="94" t="s">
        <v>49</v>
      </c>
      <c r="C18" s="94">
        <v>25</v>
      </c>
      <c r="D18" s="113"/>
      <c r="E18" s="104" t="s">
        <v>48</v>
      </c>
      <c r="F18" s="94" t="s">
        <v>49</v>
      </c>
      <c r="G18" s="94">
        <v>2</v>
      </c>
      <c r="H18" s="107"/>
      <c r="I18" s="104" t="s">
        <v>48</v>
      </c>
      <c r="J18" s="94" t="s">
        <v>49</v>
      </c>
      <c r="K18" s="94">
        <v>25</v>
      </c>
      <c r="L18" s="107"/>
      <c r="M18" s="110" t="s">
        <v>48</v>
      </c>
      <c r="N18" s="94" t="s">
        <v>49</v>
      </c>
      <c r="O18" s="94">
        <v>25</v>
      </c>
      <c r="P18" s="113"/>
      <c r="Q18" s="104" t="s">
        <v>48</v>
      </c>
      <c r="R18" s="94" t="s">
        <v>49</v>
      </c>
      <c r="S18" s="94">
        <v>25</v>
      </c>
      <c r="T18" s="107"/>
      <c r="U18" s="109" t="s">
        <v>48</v>
      </c>
      <c r="V18" s="95" t="s">
        <v>49</v>
      </c>
      <c r="W18" s="95">
        <v>0</v>
      </c>
      <c r="X18" s="113"/>
      <c r="Y18" s="105" t="s">
        <v>48</v>
      </c>
      <c r="Z18" s="16" t="s">
        <v>49</v>
      </c>
      <c r="AA18" s="16">
        <v>0</v>
      </c>
      <c r="AB18" s="107"/>
    </row>
    <row r="19" spans="1:28" ht="25.5" x14ac:dyDescent="0.2">
      <c r="A19" s="104" t="s">
        <v>36</v>
      </c>
      <c r="B19" s="94" t="s">
        <v>37</v>
      </c>
      <c r="C19" s="94">
        <v>6</v>
      </c>
      <c r="D19" s="113"/>
      <c r="E19" s="104" t="s">
        <v>36</v>
      </c>
      <c r="F19" s="94" t="s">
        <v>37</v>
      </c>
      <c r="G19" s="94">
        <v>2</v>
      </c>
      <c r="H19" s="107"/>
      <c r="I19" s="104" t="s">
        <v>36</v>
      </c>
      <c r="J19" s="94" t="s">
        <v>37</v>
      </c>
      <c r="K19" s="94">
        <v>10</v>
      </c>
      <c r="L19" s="107"/>
      <c r="M19" s="110" t="s">
        <v>36</v>
      </c>
      <c r="N19" s="94" t="s">
        <v>37</v>
      </c>
      <c r="O19" s="94">
        <v>5</v>
      </c>
      <c r="P19" s="113"/>
      <c r="Q19" s="104" t="s">
        <v>36</v>
      </c>
      <c r="R19" s="94" t="s">
        <v>37</v>
      </c>
      <c r="S19" s="94">
        <v>10</v>
      </c>
      <c r="T19" s="107"/>
      <c r="U19" s="110" t="s">
        <v>36</v>
      </c>
      <c r="V19" s="94" t="s">
        <v>37</v>
      </c>
      <c r="W19" s="94">
        <v>5</v>
      </c>
      <c r="X19" s="113"/>
      <c r="Y19" s="105" t="s">
        <v>36</v>
      </c>
      <c r="Z19" s="16" t="s">
        <v>37</v>
      </c>
      <c r="AA19" s="16">
        <v>0</v>
      </c>
      <c r="AB19" s="107"/>
    </row>
    <row r="20" spans="1:28" x14ac:dyDescent="0.2">
      <c r="A20" s="104" t="s">
        <v>50</v>
      </c>
      <c r="B20" s="94" t="s">
        <v>51</v>
      </c>
      <c r="C20" s="94">
        <v>10</v>
      </c>
      <c r="D20" s="113"/>
      <c r="E20" s="104" t="s">
        <v>50</v>
      </c>
      <c r="F20" s="94" t="s">
        <v>51</v>
      </c>
      <c r="G20" s="94">
        <v>10</v>
      </c>
      <c r="H20" s="107"/>
      <c r="I20" s="104" t="s">
        <v>50</v>
      </c>
      <c r="J20" s="94" t="s">
        <v>51</v>
      </c>
      <c r="K20" s="94">
        <v>15</v>
      </c>
      <c r="L20" s="107"/>
      <c r="M20" s="110" t="s">
        <v>50</v>
      </c>
      <c r="N20" s="94" t="s">
        <v>51</v>
      </c>
      <c r="O20" s="94">
        <v>10</v>
      </c>
      <c r="P20" s="113"/>
      <c r="Q20" s="104" t="s">
        <v>50</v>
      </c>
      <c r="R20" s="94" t="s">
        <v>51</v>
      </c>
      <c r="S20" s="94">
        <v>15</v>
      </c>
      <c r="T20" s="107"/>
      <c r="U20" s="110" t="s">
        <v>50</v>
      </c>
      <c r="V20" s="94" t="s">
        <v>51</v>
      </c>
      <c r="W20" s="94">
        <v>10</v>
      </c>
      <c r="X20" s="113"/>
      <c r="Y20" s="105" t="s">
        <v>50</v>
      </c>
      <c r="Z20" s="16" t="s">
        <v>51</v>
      </c>
      <c r="AA20" s="16">
        <v>0</v>
      </c>
      <c r="AB20" s="107"/>
    </row>
    <row r="21" spans="1:28" ht="76.5" x14ac:dyDescent="0.2">
      <c r="A21" s="104" t="s">
        <v>38</v>
      </c>
      <c r="B21" s="94" t="s">
        <v>39</v>
      </c>
      <c r="C21" s="94">
        <v>20</v>
      </c>
      <c r="D21" s="113"/>
      <c r="E21" s="104" t="s">
        <v>38</v>
      </c>
      <c r="F21" s="94" t="s">
        <v>39</v>
      </c>
      <c r="G21" s="94">
        <v>5</v>
      </c>
      <c r="H21" s="107"/>
      <c r="I21" s="104" t="s">
        <v>38</v>
      </c>
      <c r="J21" s="94" t="s">
        <v>39</v>
      </c>
      <c r="K21" s="94">
        <v>20</v>
      </c>
      <c r="L21" s="107"/>
      <c r="M21" s="110" t="s">
        <v>38</v>
      </c>
      <c r="N21" s="94" t="s">
        <v>39</v>
      </c>
      <c r="O21" s="94">
        <v>15</v>
      </c>
      <c r="P21" s="113"/>
      <c r="Q21" s="104" t="s">
        <v>38</v>
      </c>
      <c r="R21" s="94" t="s">
        <v>39</v>
      </c>
      <c r="S21" s="94">
        <v>25</v>
      </c>
      <c r="T21" s="107"/>
      <c r="U21" s="110" t="s">
        <v>38</v>
      </c>
      <c r="V21" s="94" t="s">
        <v>39</v>
      </c>
      <c r="W21" s="94">
        <v>15</v>
      </c>
      <c r="X21" s="113"/>
      <c r="Y21" s="105" t="s">
        <v>38</v>
      </c>
      <c r="Z21" s="16" t="s">
        <v>39</v>
      </c>
      <c r="AA21" s="16">
        <v>0</v>
      </c>
      <c r="AB21" s="107"/>
    </row>
    <row r="22" spans="1:28" ht="38.25" x14ac:dyDescent="0.2">
      <c r="A22" s="104" t="s">
        <v>30</v>
      </c>
      <c r="B22" s="94" t="s">
        <v>31</v>
      </c>
      <c r="C22" s="94">
        <v>10</v>
      </c>
      <c r="D22" s="113"/>
      <c r="E22" s="105" t="s">
        <v>30</v>
      </c>
      <c r="F22" s="16" t="s">
        <v>31</v>
      </c>
      <c r="G22" s="16">
        <v>0</v>
      </c>
      <c r="H22" s="107"/>
      <c r="I22" s="104" t="s">
        <v>30</v>
      </c>
      <c r="J22" s="94" t="s">
        <v>31</v>
      </c>
      <c r="K22" s="94">
        <v>5</v>
      </c>
      <c r="L22" s="107"/>
      <c r="M22" s="110" t="s">
        <v>30</v>
      </c>
      <c r="N22" s="94" t="s">
        <v>31</v>
      </c>
      <c r="O22" s="94">
        <v>20</v>
      </c>
      <c r="P22" s="113"/>
      <c r="Q22" s="104" t="s">
        <v>30</v>
      </c>
      <c r="R22" s="94" t="s">
        <v>31</v>
      </c>
      <c r="S22" s="94">
        <v>10</v>
      </c>
      <c r="T22" s="107"/>
      <c r="U22" s="110" t="s">
        <v>30</v>
      </c>
      <c r="V22" s="94" t="s">
        <v>31</v>
      </c>
      <c r="W22" s="94">
        <v>20</v>
      </c>
      <c r="X22" s="113"/>
      <c r="Y22" s="105" t="s">
        <v>30</v>
      </c>
      <c r="Z22" s="16" t="s">
        <v>31</v>
      </c>
      <c r="AA22" s="16">
        <v>0</v>
      </c>
      <c r="AB22" s="107"/>
    </row>
    <row r="23" spans="1:28" ht="25.5" x14ac:dyDescent="0.2">
      <c r="A23" s="104" t="s">
        <v>52</v>
      </c>
      <c r="B23" s="94" t="s">
        <v>53</v>
      </c>
      <c r="C23" s="94">
        <v>13</v>
      </c>
      <c r="D23" s="113"/>
      <c r="E23" s="106" t="s">
        <v>52</v>
      </c>
      <c r="F23" s="17" t="s">
        <v>53</v>
      </c>
      <c r="G23" s="17">
        <v>13</v>
      </c>
      <c r="H23" s="107"/>
      <c r="I23" s="104" t="s">
        <v>52</v>
      </c>
      <c r="J23" s="94" t="s">
        <v>53</v>
      </c>
      <c r="K23" s="94">
        <v>13</v>
      </c>
      <c r="L23" s="107"/>
      <c r="M23" s="110" t="s">
        <v>52</v>
      </c>
      <c r="N23" s="94" t="s">
        <v>53</v>
      </c>
      <c r="O23" s="94">
        <v>13</v>
      </c>
      <c r="P23" s="113"/>
      <c r="Q23" s="104" t="s">
        <v>52</v>
      </c>
      <c r="R23" s="94" t="s">
        <v>53</v>
      </c>
      <c r="S23" s="94">
        <v>13</v>
      </c>
      <c r="T23" s="107"/>
      <c r="U23" s="110" t="s">
        <v>52</v>
      </c>
      <c r="V23" s="94" t="s">
        <v>53</v>
      </c>
      <c r="W23" s="94">
        <v>13</v>
      </c>
      <c r="X23" s="113"/>
      <c r="Y23" s="105" t="s">
        <v>52</v>
      </c>
      <c r="Z23" s="16" t="s">
        <v>53</v>
      </c>
      <c r="AA23" s="16">
        <v>0</v>
      </c>
      <c r="AB23" s="107"/>
    </row>
    <row r="24" spans="1:28" ht="38.25" x14ac:dyDescent="0.2">
      <c r="A24" s="104" t="s">
        <v>34</v>
      </c>
      <c r="B24" s="94" t="s">
        <v>35</v>
      </c>
      <c r="C24" s="94">
        <v>5</v>
      </c>
      <c r="D24" s="113"/>
      <c r="E24" s="105" t="s">
        <v>34</v>
      </c>
      <c r="F24" s="16" t="s">
        <v>35</v>
      </c>
      <c r="G24" s="16">
        <v>0</v>
      </c>
      <c r="H24" s="107"/>
      <c r="I24" s="104" t="s">
        <v>34</v>
      </c>
      <c r="J24" s="94" t="s">
        <v>35</v>
      </c>
      <c r="K24" s="94">
        <v>10</v>
      </c>
      <c r="L24" s="107"/>
      <c r="M24" s="109" t="s">
        <v>34</v>
      </c>
      <c r="N24" s="95" t="s">
        <v>35</v>
      </c>
      <c r="O24" s="95">
        <v>0</v>
      </c>
      <c r="P24" s="113"/>
      <c r="Q24" s="104" t="s">
        <v>34</v>
      </c>
      <c r="R24" s="94" t="s">
        <v>35</v>
      </c>
      <c r="S24" s="94">
        <v>10</v>
      </c>
      <c r="T24" s="107"/>
      <c r="U24" s="109" t="s">
        <v>34</v>
      </c>
      <c r="V24" s="95" t="s">
        <v>35</v>
      </c>
      <c r="W24" s="95">
        <v>0</v>
      </c>
      <c r="X24" s="113"/>
      <c r="Y24" s="105" t="s">
        <v>34</v>
      </c>
      <c r="Z24" s="16" t="s">
        <v>35</v>
      </c>
      <c r="AA24" s="16">
        <v>0</v>
      </c>
      <c r="AB24" s="107"/>
    </row>
    <row r="25" spans="1:28" ht="25.5" x14ac:dyDescent="0.2">
      <c r="A25" s="104" t="s">
        <v>54</v>
      </c>
      <c r="B25" s="94" t="s">
        <v>55</v>
      </c>
      <c r="C25" s="94">
        <v>2</v>
      </c>
      <c r="D25" s="113"/>
      <c r="E25" s="106" t="s">
        <v>54</v>
      </c>
      <c r="F25" s="17" t="s">
        <v>55</v>
      </c>
      <c r="G25" s="17">
        <v>2</v>
      </c>
      <c r="H25" s="107"/>
      <c r="I25" s="104" t="s">
        <v>54</v>
      </c>
      <c r="J25" s="94" t="s">
        <v>55</v>
      </c>
      <c r="K25" s="94">
        <v>2</v>
      </c>
      <c r="L25" s="107"/>
      <c r="M25" s="110" t="s">
        <v>54</v>
      </c>
      <c r="N25" s="94" t="s">
        <v>55</v>
      </c>
      <c r="O25" s="94">
        <v>2</v>
      </c>
      <c r="P25" s="113"/>
      <c r="Q25" s="104" t="s">
        <v>54</v>
      </c>
      <c r="R25" s="94" t="s">
        <v>55</v>
      </c>
      <c r="S25" s="94">
        <v>2</v>
      </c>
      <c r="T25" s="107"/>
      <c r="U25" s="97" t="s">
        <v>54</v>
      </c>
      <c r="V25" s="17" t="s">
        <v>55</v>
      </c>
      <c r="W25" s="17">
        <v>2</v>
      </c>
      <c r="X25" s="113"/>
      <c r="Y25" s="105" t="s">
        <v>54</v>
      </c>
      <c r="Z25" s="16" t="s">
        <v>55</v>
      </c>
      <c r="AA25" s="16">
        <v>0</v>
      </c>
      <c r="AB25" s="107"/>
    </row>
    <row r="26" spans="1:28" x14ac:dyDescent="0.2">
      <c r="A26" s="105" t="s">
        <v>56</v>
      </c>
      <c r="B26" s="16" t="s">
        <v>57</v>
      </c>
      <c r="C26" s="16">
        <v>0</v>
      </c>
      <c r="D26" s="113"/>
      <c r="E26" s="105" t="s">
        <v>56</v>
      </c>
      <c r="F26" s="16" t="s">
        <v>57</v>
      </c>
      <c r="G26" s="16">
        <v>0</v>
      </c>
      <c r="H26" s="107"/>
      <c r="I26" s="104" t="s">
        <v>56</v>
      </c>
      <c r="J26" s="94" t="s">
        <v>57</v>
      </c>
      <c r="K26" s="94">
        <v>75</v>
      </c>
      <c r="L26" s="107"/>
      <c r="M26" s="97" t="s">
        <v>56</v>
      </c>
      <c r="N26" s="17" t="s">
        <v>57</v>
      </c>
      <c r="O26" s="17">
        <v>1</v>
      </c>
      <c r="P26" s="113"/>
      <c r="Q26" s="104" t="s">
        <v>56</v>
      </c>
      <c r="R26" s="94" t="s">
        <v>57</v>
      </c>
      <c r="S26" s="94">
        <v>41</v>
      </c>
      <c r="T26" s="107"/>
      <c r="U26" s="97" t="s">
        <v>56</v>
      </c>
      <c r="V26" s="17" t="s">
        <v>57</v>
      </c>
      <c r="W26" s="17">
        <v>50</v>
      </c>
      <c r="X26" s="113"/>
      <c r="Y26" s="105" t="s">
        <v>56</v>
      </c>
      <c r="Z26" s="16" t="s">
        <v>57</v>
      </c>
      <c r="AA26" s="16">
        <v>0</v>
      </c>
      <c r="AB26" s="107"/>
    </row>
    <row r="27" spans="1:28" x14ac:dyDescent="0.2">
      <c r="A27" s="105" t="s">
        <v>58</v>
      </c>
      <c r="B27" s="16" t="s">
        <v>59</v>
      </c>
      <c r="C27" s="16">
        <v>0</v>
      </c>
      <c r="D27" s="113"/>
      <c r="E27" s="105" t="s">
        <v>58</v>
      </c>
      <c r="F27" s="16" t="s">
        <v>59</v>
      </c>
      <c r="G27" s="16">
        <v>0</v>
      </c>
      <c r="H27" s="107"/>
      <c r="I27" s="104" t="s">
        <v>58</v>
      </c>
      <c r="J27" s="94" t="s">
        <v>59</v>
      </c>
      <c r="K27" s="94">
        <v>150</v>
      </c>
      <c r="L27" s="107"/>
      <c r="M27" s="96" t="s">
        <v>58</v>
      </c>
      <c r="N27" s="16" t="s">
        <v>59</v>
      </c>
      <c r="O27" s="16">
        <v>0</v>
      </c>
      <c r="P27" s="113"/>
      <c r="Q27" s="104" t="s">
        <v>58</v>
      </c>
      <c r="R27" s="94" t="s">
        <v>59</v>
      </c>
      <c r="S27" s="94">
        <v>150</v>
      </c>
      <c r="T27" s="107"/>
      <c r="U27" s="97" t="s">
        <v>58</v>
      </c>
      <c r="V27" s="17" t="s">
        <v>59</v>
      </c>
      <c r="W27" s="17">
        <v>100</v>
      </c>
      <c r="X27" s="113"/>
      <c r="Y27" s="105" t="s">
        <v>58</v>
      </c>
      <c r="Z27" s="16" t="s">
        <v>59</v>
      </c>
      <c r="AA27" s="16">
        <v>0</v>
      </c>
      <c r="AB27" s="107"/>
    </row>
    <row r="28" spans="1:28" x14ac:dyDescent="0.2">
      <c r="A28" s="106" t="s">
        <v>60</v>
      </c>
      <c r="B28" s="17" t="s">
        <v>61</v>
      </c>
      <c r="C28" s="17">
        <v>5</v>
      </c>
      <c r="D28" s="113"/>
      <c r="E28" s="105" t="s">
        <v>60</v>
      </c>
      <c r="F28" s="16" t="s">
        <v>61</v>
      </c>
      <c r="G28" s="16">
        <v>0</v>
      </c>
      <c r="H28" s="107"/>
      <c r="I28" s="105" t="s">
        <v>60</v>
      </c>
      <c r="J28" s="16" t="s">
        <v>61</v>
      </c>
      <c r="K28" s="16">
        <v>0</v>
      </c>
      <c r="L28" s="107"/>
      <c r="M28" s="97" t="s">
        <v>60</v>
      </c>
      <c r="N28" s="17" t="s">
        <v>61</v>
      </c>
      <c r="O28" s="17">
        <v>5</v>
      </c>
      <c r="P28" s="113"/>
      <c r="Q28" s="102" t="s">
        <v>60</v>
      </c>
      <c r="R28" s="95" t="s">
        <v>61</v>
      </c>
      <c r="S28" s="95">
        <v>0</v>
      </c>
      <c r="T28" s="107"/>
      <c r="U28" s="96" t="s">
        <v>60</v>
      </c>
      <c r="V28" s="16" t="s">
        <v>61</v>
      </c>
      <c r="W28" s="16">
        <v>0</v>
      </c>
      <c r="X28" s="113"/>
      <c r="Y28" s="105" t="s">
        <v>60</v>
      </c>
      <c r="Z28" s="16" t="s">
        <v>61</v>
      </c>
      <c r="AA28" s="16">
        <v>0</v>
      </c>
      <c r="AB28" s="107"/>
    </row>
    <row r="29" spans="1:28" ht="26.25" thickBot="1" x14ac:dyDescent="0.25">
      <c r="A29" s="115" t="s">
        <v>40</v>
      </c>
      <c r="B29" s="116" t="s">
        <v>41</v>
      </c>
      <c r="C29" s="116">
        <v>5</v>
      </c>
      <c r="D29" s="120"/>
      <c r="E29" s="122" t="s">
        <v>40</v>
      </c>
      <c r="F29" s="119" t="s">
        <v>41</v>
      </c>
      <c r="G29" s="119">
        <v>0</v>
      </c>
      <c r="H29" s="117"/>
      <c r="I29" s="115" t="s">
        <v>40</v>
      </c>
      <c r="J29" s="116" t="s">
        <v>41</v>
      </c>
      <c r="K29" s="116">
        <v>5</v>
      </c>
      <c r="L29" s="117"/>
      <c r="M29" s="121" t="s">
        <v>40</v>
      </c>
      <c r="N29" s="116" t="s">
        <v>41</v>
      </c>
      <c r="O29" s="116">
        <v>5</v>
      </c>
      <c r="P29" s="120"/>
      <c r="Q29" s="115" t="s">
        <v>40</v>
      </c>
      <c r="R29" s="116" t="s">
        <v>41</v>
      </c>
      <c r="S29" s="116">
        <v>5</v>
      </c>
      <c r="T29" s="117"/>
      <c r="U29" s="121" t="s">
        <v>40</v>
      </c>
      <c r="V29" s="116" t="s">
        <v>41</v>
      </c>
      <c r="W29" s="116">
        <v>5</v>
      </c>
      <c r="X29" s="120"/>
      <c r="Y29" s="122" t="s">
        <v>40</v>
      </c>
      <c r="Z29" s="119" t="s">
        <v>41</v>
      </c>
      <c r="AA29" s="119">
        <v>0</v>
      </c>
      <c r="AB29" s="117"/>
    </row>
    <row r="30" spans="1:28" ht="13.5" thickBot="1" x14ac:dyDescent="0.25">
      <c r="A30" s="123" t="s">
        <v>42</v>
      </c>
      <c r="B30" s="124"/>
      <c r="C30" s="125">
        <f>SUM(C15:C29)</f>
        <v>150</v>
      </c>
      <c r="D30" s="126">
        <v>6.88</v>
      </c>
      <c r="E30" s="123" t="s">
        <v>42</v>
      </c>
      <c r="F30" s="124"/>
      <c r="G30" s="125">
        <f>SUM(G15:G29)</f>
        <v>50</v>
      </c>
      <c r="H30" s="127">
        <v>10.55</v>
      </c>
      <c r="I30" s="123" t="s">
        <v>42</v>
      </c>
      <c r="J30" s="124"/>
      <c r="K30" s="125">
        <f>SUM(K15:K29)</f>
        <v>450</v>
      </c>
      <c r="L30" s="127">
        <v>4.99</v>
      </c>
      <c r="M30" s="128" t="s">
        <v>42</v>
      </c>
      <c r="N30" s="124"/>
      <c r="O30" s="125">
        <f>SUM(O15:O29)</f>
        <v>150</v>
      </c>
      <c r="P30" s="127">
        <v>7.56</v>
      </c>
      <c r="Q30" s="123" t="s">
        <v>42</v>
      </c>
      <c r="R30" s="124"/>
      <c r="S30" s="125">
        <f>SUM(S15:S29)</f>
        <v>450</v>
      </c>
      <c r="T30" s="127">
        <v>4.5599999999999996</v>
      </c>
      <c r="U30" s="123" t="s">
        <v>42</v>
      </c>
      <c r="V30" s="124"/>
      <c r="W30" s="125">
        <f>SUM(W15:W29)</f>
        <v>300</v>
      </c>
      <c r="X30" s="127">
        <v>7.65</v>
      </c>
      <c r="Y30" s="123" t="s">
        <v>42</v>
      </c>
      <c r="Z30" s="124"/>
      <c r="AA30" s="125">
        <f>SUM(AA15:AA29)</f>
        <v>0</v>
      </c>
      <c r="AB30" s="127">
        <v>0</v>
      </c>
    </row>
    <row r="31" spans="1:28" ht="50.1" customHeight="1" x14ac:dyDescent="0.2">
      <c r="A31" s="18" t="s">
        <v>62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</sheetData>
  <mergeCells count="57">
    <mergeCell ref="Y30:Z30"/>
    <mergeCell ref="A31:AB31"/>
    <mergeCell ref="A30:B30"/>
    <mergeCell ref="E30:F30"/>
    <mergeCell ref="I30:J30"/>
    <mergeCell ref="M30:N30"/>
    <mergeCell ref="Q30:R30"/>
    <mergeCell ref="U30:V30"/>
    <mergeCell ref="AA14:AB14"/>
    <mergeCell ref="D15:D29"/>
    <mergeCell ref="H15:H29"/>
    <mergeCell ref="L15:L29"/>
    <mergeCell ref="P15:P29"/>
    <mergeCell ref="T15:T29"/>
    <mergeCell ref="X15:X29"/>
    <mergeCell ref="AB15:AB29"/>
    <mergeCell ref="Y13:Z13"/>
    <mergeCell ref="C14:D14"/>
    <mergeCell ref="G14:H14"/>
    <mergeCell ref="K14:L14"/>
    <mergeCell ref="O14:P14"/>
    <mergeCell ref="S14:T14"/>
    <mergeCell ref="W14:X14"/>
    <mergeCell ref="A13:B13"/>
    <mergeCell ref="E13:F13"/>
    <mergeCell ref="I13:J13"/>
    <mergeCell ref="M13:N13"/>
    <mergeCell ref="Q13:R13"/>
    <mergeCell ref="U13:V13"/>
    <mergeCell ref="AA4:AB4"/>
    <mergeCell ref="D5:D12"/>
    <mergeCell ref="H5:H12"/>
    <mergeCell ref="L5:L12"/>
    <mergeCell ref="P5:P12"/>
    <mergeCell ref="T5:T12"/>
    <mergeCell ref="X5:X12"/>
    <mergeCell ref="AB5:AB12"/>
    <mergeCell ref="C4:D4"/>
    <mergeCell ref="G4:H4"/>
    <mergeCell ref="K4:L4"/>
    <mergeCell ref="O4:P4"/>
    <mergeCell ref="S4:T4"/>
    <mergeCell ref="W4:X4"/>
    <mergeCell ref="Y1:AB1"/>
    <mergeCell ref="A2:B2"/>
    <mergeCell ref="E2:F2"/>
    <mergeCell ref="I2:J2"/>
    <mergeCell ref="M2:N2"/>
    <mergeCell ref="Q2:R2"/>
    <mergeCell ref="U2:V2"/>
    <mergeCell ref="Y2:Z2"/>
    <mergeCell ref="A1:D1"/>
    <mergeCell ref="E1:H1"/>
    <mergeCell ref="I1:L1"/>
    <mergeCell ref="M1:P1"/>
    <mergeCell ref="Q1:T1"/>
    <mergeCell ref="U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F21" sqref="F21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19" t="s">
        <v>63</v>
      </c>
      <c r="B1" s="20"/>
      <c r="C1" s="20"/>
      <c r="D1" s="20"/>
      <c r="E1" s="20"/>
      <c r="F1" s="20"/>
      <c r="G1" s="20"/>
      <c r="H1" s="20"/>
    </row>
    <row r="2" spans="1:13" ht="13.5" thickBot="1" x14ac:dyDescent="0.25">
      <c r="A2" s="21" t="s">
        <v>64</v>
      </c>
      <c r="B2" s="22"/>
      <c r="C2" s="22"/>
      <c r="D2" s="22"/>
      <c r="E2" s="22"/>
      <c r="F2" s="22"/>
      <c r="G2" s="22"/>
      <c r="H2" s="22"/>
    </row>
    <row r="3" spans="1:13" ht="51.75" thickBot="1" x14ac:dyDescent="0.25">
      <c r="A3" s="23" t="s">
        <v>65</v>
      </c>
      <c r="B3" s="24"/>
      <c r="C3" s="25" t="s">
        <v>66</v>
      </c>
      <c r="D3" s="26" t="s">
        <v>67</v>
      </c>
      <c r="E3" s="27" t="s">
        <v>68</v>
      </c>
      <c r="F3" s="27" t="s">
        <v>69</v>
      </c>
      <c r="G3" s="27" t="s">
        <v>70</v>
      </c>
      <c r="H3" s="28" t="s">
        <v>71</v>
      </c>
      <c r="I3" s="29" t="s">
        <v>72</v>
      </c>
      <c r="J3" s="30" t="s">
        <v>73</v>
      </c>
      <c r="K3" s="31" t="s">
        <v>74</v>
      </c>
      <c r="L3" s="32" t="s">
        <v>75</v>
      </c>
      <c r="M3" s="33" t="s">
        <v>76</v>
      </c>
    </row>
    <row r="4" spans="1:13" ht="18" x14ac:dyDescent="0.2">
      <c r="A4" s="34" t="s">
        <v>77</v>
      </c>
      <c r="B4" s="35" t="s">
        <v>78</v>
      </c>
      <c r="C4" s="36" t="s">
        <v>83</v>
      </c>
      <c r="D4" s="37">
        <f t="shared" ref="D4:D7" si="0">F4+E4</f>
        <v>400</v>
      </c>
      <c r="E4" s="38">
        <v>100</v>
      </c>
      <c r="F4" s="38">
        <v>300</v>
      </c>
      <c r="G4" s="38">
        <v>250</v>
      </c>
      <c r="H4" s="82">
        <f>F4-G4</f>
        <v>50</v>
      </c>
      <c r="I4" s="39">
        <v>325</v>
      </c>
      <c r="J4" s="40">
        <v>50</v>
      </c>
      <c r="K4" s="40">
        <v>0</v>
      </c>
      <c r="L4" s="40">
        <v>1.02</v>
      </c>
      <c r="M4" s="41">
        <f>H4*24*14*L4</f>
        <v>17136</v>
      </c>
    </row>
    <row r="5" spans="1:13" ht="18" x14ac:dyDescent="0.2">
      <c r="A5" s="42"/>
      <c r="B5" s="43"/>
      <c r="C5" s="36" t="s">
        <v>5</v>
      </c>
      <c r="D5" s="44">
        <f t="shared" si="0"/>
        <v>800</v>
      </c>
      <c r="E5" s="45">
        <v>100</v>
      </c>
      <c r="F5" s="45">
        <v>700</v>
      </c>
      <c r="G5" s="45">
        <v>250</v>
      </c>
      <c r="H5" s="83">
        <f t="shared" ref="H5" si="1">F5-G5</f>
        <v>450</v>
      </c>
      <c r="I5" s="46">
        <v>744</v>
      </c>
      <c r="J5" s="47">
        <v>450</v>
      </c>
      <c r="K5" s="47">
        <v>0</v>
      </c>
      <c r="L5" s="47">
        <v>0.13</v>
      </c>
      <c r="M5" s="48">
        <f>H5*24*14*L5</f>
        <v>19656</v>
      </c>
    </row>
    <row r="6" spans="1:13" ht="18.75" thickBot="1" x14ac:dyDescent="0.25">
      <c r="A6" s="42"/>
      <c r="B6" s="49"/>
      <c r="C6" s="36" t="s">
        <v>6</v>
      </c>
      <c r="D6" s="50">
        <f t="shared" si="0"/>
        <v>100</v>
      </c>
      <c r="E6" s="51">
        <v>100</v>
      </c>
      <c r="F6" s="51">
        <v>0</v>
      </c>
      <c r="G6" s="51">
        <v>250</v>
      </c>
      <c r="H6" s="84">
        <v>0</v>
      </c>
      <c r="I6" s="52">
        <v>0</v>
      </c>
      <c r="J6" s="53">
        <v>0</v>
      </c>
      <c r="K6" s="53">
        <v>0</v>
      </c>
      <c r="L6" s="53">
        <v>0</v>
      </c>
      <c r="M6" s="54">
        <f>H6*24*3*L6</f>
        <v>0</v>
      </c>
    </row>
    <row r="7" spans="1:13" ht="18.75" thickBot="1" x14ac:dyDescent="0.25">
      <c r="A7" s="55"/>
      <c r="B7" s="56" t="s">
        <v>79</v>
      </c>
      <c r="C7" s="57" t="s">
        <v>84</v>
      </c>
      <c r="D7" s="72">
        <f t="shared" si="0"/>
        <v>100</v>
      </c>
      <c r="E7" s="73">
        <v>100</v>
      </c>
      <c r="F7" s="73">
        <v>0</v>
      </c>
      <c r="G7" s="73">
        <v>0</v>
      </c>
      <c r="H7" s="85">
        <f>F7-G7</f>
        <v>0</v>
      </c>
      <c r="I7" s="58">
        <v>0</v>
      </c>
      <c r="J7" s="59">
        <v>0</v>
      </c>
      <c r="K7" s="59">
        <v>0</v>
      </c>
      <c r="L7" s="59">
        <v>0</v>
      </c>
      <c r="M7" s="60">
        <f>H7*24*31*L7</f>
        <v>0</v>
      </c>
    </row>
    <row r="8" spans="1:13" ht="18" x14ac:dyDescent="0.2">
      <c r="A8" s="61" t="s">
        <v>80</v>
      </c>
      <c r="B8" s="62" t="s">
        <v>81</v>
      </c>
      <c r="C8" s="74" t="s">
        <v>0</v>
      </c>
      <c r="D8" s="63">
        <f t="shared" ref="D8:D15" si="2">E8+F8</f>
        <v>500</v>
      </c>
      <c r="E8" s="64">
        <v>100</v>
      </c>
      <c r="F8" s="64">
        <v>400</v>
      </c>
      <c r="G8" s="64">
        <v>250</v>
      </c>
      <c r="H8" s="86">
        <f>F8-G8</f>
        <v>150</v>
      </c>
      <c r="I8" s="39">
        <v>699</v>
      </c>
      <c r="J8" s="40">
        <v>150</v>
      </c>
      <c r="K8" s="40">
        <v>0</v>
      </c>
      <c r="L8" s="40">
        <v>6.88</v>
      </c>
      <c r="M8" s="41">
        <f>H8*24*2*L8</f>
        <v>49536</v>
      </c>
    </row>
    <row r="9" spans="1:13" ht="18" x14ac:dyDescent="0.2">
      <c r="A9" s="65"/>
      <c r="B9" s="66"/>
      <c r="C9" s="75" t="s">
        <v>1</v>
      </c>
      <c r="D9" s="67">
        <f t="shared" si="2"/>
        <v>400</v>
      </c>
      <c r="E9" s="68">
        <v>100</v>
      </c>
      <c r="F9" s="68">
        <v>300</v>
      </c>
      <c r="G9" s="68">
        <v>250</v>
      </c>
      <c r="H9" s="87">
        <f t="shared" ref="H9:H13" si="3">F9-G9</f>
        <v>50</v>
      </c>
      <c r="I9" s="46">
        <v>395</v>
      </c>
      <c r="J9" s="47">
        <v>50</v>
      </c>
      <c r="K9" s="47">
        <v>0</v>
      </c>
      <c r="L9" s="47">
        <v>10.55</v>
      </c>
      <c r="M9" s="48">
        <f>H9*24*3*L9</f>
        <v>37980</v>
      </c>
    </row>
    <row r="10" spans="1:13" ht="18" x14ac:dyDescent="0.2">
      <c r="A10" s="65"/>
      <c r="B10" s="66"/>
      <c r="C10" s="75" t="s">
        <v>2</v>
      </c>
      <c r="D10" s="67">
        <f t="shared" si="2"/>
        <v>800</v>
      </c>
      <c r="E10" s="68">
        <v>100</v>
      </c>
      <c r="F10" s="68">
        <v>700</v>
      </c>
      <c r="G10" s="68">
        <v>250</v>
      </c>
      <c r="H10" s="87">
        <f t="shared" si="3"/>
        <v>450</v>
      </c>
      <c r="I10" s="46">
        <v>1139</v>
      </c>
      <c r="J10" s="47">
        <v>450</v>
      </c>
      <c r="K10" s="47">
        <v>0</v>
      </c>
      <c r="L10" s="47">
        <v>4.99</v>
      </c>
      <c r="M10" s="48">
        <f>H10*24*2*L10</f>
        <v>107784</v>
      </c>
    </row>
    <row r="11" spans="1:13" ht="18" x14ac:dyDescent="0.2">
      <c r="A11" s="65"/>
      <c r="B11" s="66"/>
      <c r="C11" s="75" t="s">
        <v>3</v>
      </c>
      <c r="D11" s="67">
        <f t="shared" si="2"/>
        <v>500</v>
      </c>
      <c r="E11" s="68">
        <v>100</v>
      </c>
      <c r="F11" s="68">
        <v>400</v>
      </c>
      <c r="G11" s="68">
        <v>250</v>
      </c>
      <c r="H11" s="87">
        <f t="shared" si="3"/>
        <v>150</v>
      </c>
      <c r="I11" s="46">
        <v>718</v>
      </c>
      <c r="J11" s="47">
        <v>150</v>
      </c>
      <c r="K11" s="47">
        <v>0</v>
      </c>
      <c r="L11" s="47">
        <v>7.56</v>
      </c>
      <c r="M11" s="48">
        <f>H11*24*5*L11</f>
        <v>136080</v>
      </c>
    </row>
    <row r="12" spans="1:13" ht="18" x14ac:dyDescent="0.2">
      <c r="A12" s="65"/>
      <c r="B12" s="66"/>
      <c r="C12" s="75" t="s">
        <v>4</v>
      </c>
      <c r="D12" s="67">
        <f t="shared" si="2"/>
        <v>800</v>
      </c>
      <c r="E12" s="68">
        <v>100</v>
      </c>
      <c r="F12" s="68">
        <v>700</v>
      </c>
      <c r="G12" s="68">
        <v>250</v>
      </c>
      <c r="H12" s="87">
        <f t="shared" si="3"/>
        <v>450</v>
      </c>
      <c r="I12" s="46">
        <v>1109</v>
      </c>
      <c r="J12" s="47">
        <v>450</v>
      </c>
      <c r="K12" s="47">
        <v>0</v>
      </c>
      <c r="L12" s="47">
        <v>4.5599999999999996</v>
      </c>
      <c r="M12" s="48">
        <f>H12*24*2*L12</f>
        <v>98495.999999999985</v>
      </c>
    </row>
    <row r="13" spans="1:13" ht="18" x14ac:dyDescent="0.2">
      <c r="A13" s="65"/>
      <c r="B13" s="66"/>
      <c r="C13" s="75" t="s">
        <v>5</v>
      </c>
      <c r="D13" s="67">
        <f t="shared" si="2"/>
        <v>650</v>
      </c>
      <c r="E13" s="68">
        <v>100</v>
      </c>
      <c r="F13" s="76">
        <v>550</v>
      </c>
      <c r="G13" s="68">
        <v>250</v>
      </c>
      <c r="H13" s="87">
        <f t="shared" si="3"/>
        <v>300</v>
      </c>
      <c r="I13" s="46">
        <v>959</v>
      </c>
      <c r="J13" s="47">
        <v>300</v>
      </c>
      <c r="K13" s="47">
        <v>0</v>
      </c>
      <c r="L13" s="47">
        <v>7.65</v>
      </c>
      <c r="M13" s="48">
        <f>H13*24*14*L13</f>
        <v>771120</v>
      </c>
    </row>
    <row r="14" spans="1:13" ht="18.75" thickBot="1" x14ac:dyDescent="0.25">
      <c r="A14" s="65"/>
      <c r="B14" s="69"/>
      <c r="C14" s="77" t="s">
        <v>6</v>
      </c>
      <c r="D14" s="78">
        <f t="shared" si="2"/>
        <v>100</v>
      </c>
      <c r="E14" s="76">
        <v>100</v>
      </c>
      <c r="F14" s="76">
        <v>0</v>
      </c>
      <c r="G14" s="76">
        <v>250</v>
      </c>
      <c r="H14" s="88">
        <v>0</v>
      </c>
      <c r="I14" s="52">
        <v>0</v>
      </c>
      <c r="J14" s="53">
        <v>0</v>
      </c>
      <c r="K14" s="53">
        <v>0</v>
      </c>
      <c r="L14" s="53">
        <v>0</v>
      </c>
      <c r="M14" s="54">
        <f>H14*24*3*L14</f>
        <v>0</v>
      </c>
    </row>
    <row r="15" spans="1:13" ht="18.75" thickBot="1" x14ac:dyDescent="0.25">
      <c r="A15" s="79"/>
      <c r="B15" s="70" t="s">
        <v>82</v>
      </c>
      <c r="C15" s="71" t="s">
        <v>84</v>
      </c>
      <c r="D15" s="80">
        <f t="shared" si="2"/>
        <v>100</v>
      </c>
      <c r="E15" s="81">
        <v>100</v>
      </c>
      <c r="F15" s="81">
        <v>0</v>
      </c>
      <c r="G15" s="81">
        <v>0</v>
      </c>
      <c r="H15" s="89">
        <f>F15-G15</f>
        <v>0</v>
      </c>
      <c r="I15" s="90">
        <v>0</v>
      </c>
      <c r="J15" s="91">
        <v>0</v>
      </c>
      <c r="K15" s="91">
        <v>0</v>
      </c>
      <c r="L15" s="91">
        <v>0</v>
      </c>
      <c r="M15" s="92">
        <f>H15*24*31*L15</f>
        <v>0</v>
      </c>
    </row>
    <row r="16" spans="1:13" ht="14.25" x14ac:dyDescent="0.2">
      <c r="M16" s="93">
        <f>SUM(M4:M15)</f>
        <v>1237788</v>
      </c>
    </row>
  </sheetData>
  <mergeCells count="7">
    <mergeCell ref="B8:B14"/>
    <mergeCell ref="A1:H1"/>
    <mergeCell ref="A2:H2"/>
    <mergeCell ref="A3:B3"/>
    <mergeCell ref="A4:A7"/>
    <mergeCell ref="B4:B6"/>
    <mergeCell ref="A8:A14"/>
  </mergeCells>
  <pageMargins left="0.7" right="0.7" top="0.75" bottom="0.75" header="0.3" footer="0.3"/>
  <pageSetup paperSize="9" orientation="portrait" horizontalDpi="300" verticalDpi="300" r:id="rId1"/>
  <ignoredErrors>
    <ignoredError sqref="M9 M1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Tuceac</dc:creator>
  <cp:lastModifiedBy>Monica Tuceac</cp:lastModifiedBy>
  <dcterms:created xsi:type="dcterms:W3CDTF">2022-07-18T11:00:09Z</dcterms:created>
  <dcterms:modified xsi:type="dcterms:W3CDTF">2022-07-18T11:16:35Z</dcterms:modified>
</cp:coreProperties>
</file>