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30" yWindow="90" windowWidth="14100" windowHeight="12600" activeTab="1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16" i="2" l="1"/>
  <c r="M11" i="2"/>
  <c r="M9" i="2"/>
  <c r="M8" i="2"/>
  <c r="M7" i="2"/>
  <c r="M6" i="2"/>
  <c r="M5" i="2"/>
  <c r="M4" i="2"/>
  <c r="H11" i="2" l="1"/>
  <c r="H4" i="2"/>
  <c r="H17" i="2" l="1"/>
  <c r="M17" i="2" s="1"/>
  <c r="H16" i="2"/>
  <c r="H15" i="2"/>
  <c r="M15" i="2" s="1"/>
  <c r="H14" i="2"/>
  <c r="M14" i="2" s="1"/>
  <c r="H13" i="2"/>
  <c r="M13" i="2" s="1"/>
  <c r="H12" i="2"/>
  <c r="M12" i="2" s="1"/>
  <c r="H10" i="2"/>
  <c r="M10" i="2" s="1"/>
  <c r="H9" i="2"/>
  <c r="H8" i="2"/>
  <c r="H7" i="2"/>
  <c r="H6" i="2"/>
  <c r="H5" i="2"/>
  <c r="M18" i="2" l="1"/>
  <c r="AE26" i="1" l="1"/>
  <c r="AA26" i="1"/>
  <c r="W26" i="1"/>
  <c r="S26" i="1"/>
  <c r="O26" i="1"/>
  <c r="K26" i="1"/>
  <c r="G26" i="1"/>
  <c r="C26" i="1"/>
  <c r="AE16" i="1"/>
  <c r="AA16" i="1"/>
  <c r="W16" i="1"/>
  <c r="S16" i="1"/>
  <c r="O16" i="1"/>
  <c r="K16" i="1"/>
  <c r="G16" i="1"/>
  <c r="C16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<sst xmlns="http://schemas.openxmlformats.org/spreadsheetml/2006/main" count="442" uniqueCount="78">
  <si>
    <t>01-07.10.2022</t>
  </si>
  <si>
    <t>08-09.10.2022</t>
  </si>
  <si>
    <t>10-16.10.2022</t>
  </si>
  <si>
    <t>17-21.10.2022</t>
  </si>
  <si>
    <t>22-23.10.2022</t>
  </si>
  <si>
    <t>24-28.10.2022</t>
  </si>
  <si>
    <t>29-30.10.2022</t>
  </si>
  <si>
    <t>31.10.2022</t>
  </si>
  <si>
    <t>CROSS BORDER CAPACITY ALLOCATION AUCTION RESULTS for the period of:
01-07.10.2022</t>
  </si>
  <si>
    <t>CROSS BORDER CAPACITY ALLOCATION AUCTION RESULTS for the period of:
08-09.10.2022</t>
  </si>
  <si>
    <t>CROSS BORDER CAPACITY ALLOCATION AUCTION RESULTS for the period of:
10-16.10.2022</t>
  </si>
  <si>
    <t>CROSS BORDER CAPACITY ALLOCATION AUCTION RESULTS for the period of:
17-21.10.2022</t>
  </si>
  <si>
    <t>CROSS BORDER CAPACITY ALLOCATION AUCTION RESULTS for the period of:
22-23.10.2022</t>
  </si>
  <si>
    <t>CROSS BORDER CAPACITY ALLOCATION AUCTION RESULTS for the period of:
24-28.10.2022</t>
  </si>
  <si>
    <t>CROSS BORDER CAPACITY ALLOCATION AUCTION RESULTS for the period of:
29-30.10.2022</t>
  </si>
  <si>
    <t>CROSS BORDER CAPACITY ALLOCATION AUCTION RESULTS for the period of:
31.10.2022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</si>
  <si>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</si>
  <si>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</si>
  <si>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</si>
  <si>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</si>
  <si>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</si>
  <si>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</si>
  <si>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</si>
  <si>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</si>
  <si>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</si>
  <si>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450</t>
  </si>
  <si>
    <t>ATC = 250</t>
  </si>
  <si>
    <t>11XDANSKECOM---P</t>
  </si>
  <si>
    <t>DANSKE COMMODITIES A/S</t>
  </si>
  <si>
    <t>30XRODISTRIB---W</t>
  </si>
  <si>
    <t>ENERGY DISTRIBUTION SERVICES</t>
  </si>
  <si>
    <t>11XEDFTRADING--G</t>
  </si>
  <si>
    <t>EDF Trading Limited</t>
  </si>
  <si>
    <t>11XIGET--------D</t>
  </si>
  <si>
    <t>GEN-I d.o.o</t>
  </si>
  <si>
    <t>11XHSE-SLOVENIAG</t>
  </si>
  <si>
    <t xml:space="preserve">HOLDING SLOVENSKE ELEKTRARNE </t>
  </si>
  <si>
    <t>11XSTATKRAFT001N</t>
  </si>
  <si>
    <t>STATKRAFT MARKETS GMBH</t>
  </si>
  <si>
    <t>15X-MVM--------B</t>
  </si>
  <si>
    <t>MVM PARTNER ENERGIAKERESKEDELMI ZARTKORUEN MUKODO RESZVENYTARSASAG</t>
  </si>
  <si>
    <t>28X-INTERENERGO8</t>
  </si>
  <si>
    <t>INTERENERGO energetski inzeniring d.o.o.</t>
  </si>
  <si>
    <t>11XFREEPOINT---N</t>
  </si>
  <si>
    <t>FREEPOINT COMMODITIES EUROPE LLP</t>
  </si>
  <si>
    <t>Total Allocated Capacity</t>
  </si>
  <si>
    <t>EXPORT (RO-RS)</t>
  </si>
  <si>
    <t>ATC = 150</t>
  </si>
  <si>
    <t>ATC = 200</t>
  </si>
  <si>
    <t>30XRORESTART---4</t>
  </si>
  <si>
    <t>Restart Energy One S.A.</t>
  </si>
  <si>
    <t>32X0011001016581</t>
  </si>
  <si>
    <t>Nomad Energy Company EOOD</t>
  </si>
  <si>
    <t>NOTE: The deadline for transferring capacities for the month of OCTOMBRIE is 25 SEPTEMBRIE 2022, 12:00(RO). _x000D_
The transfers are to be operated by the participants in the DAMAS platform and the corresponding annex for the transfer is to be sent  by email to: contracte.alocare@transelectrica.ro</t>
  </si>
  <si>
    <t>Available transfer capacity on the tie-lines of the Romanian Power System with its neighbouring Systems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</si>
  <si>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</si>
  <si>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</si>
  <si>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</si>
  <si>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</si>
  <si>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</si>
  <si>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</si>
  <si>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</si>
  <si>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</si>
  <si>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</si>
  <si>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</si>
  <si>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</si>
  <si>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</si>
  <si>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</si>
  <si>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</si>
  <si>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Ukraine -&gt; Romania (UA-RO)</t>
  </si>
  <si>
    <t>EXPORT</t>
  </si>
  <si>
    <t>Romania -&gt; Serbia (RO-RS)</t>
  </si>
  <si>
    <t>Romania -&gt; Ukraine  (RO-UA)</t>
  </si>
  <si>
    <t>October 2022</t>
  </si>
  <si>
    <t>01-16.10.2022</t>
  </si>
  <si>
    <t>01-31.10.2022</t>
  </si>
  <si>
    <t>10-21.10.2022</t>
  </si>
  <si>
    <t>29-31.10.2022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</si>
</sst>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8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0" borderId="23" applyNumberFormat="0" applyAlignment="0" applyProtection="0"/>
    <xf numFmtId="0" fontId="13" fillId="0" borderId="0" applyNumberFormat="0" applyFill="0" applyBorder="0" applyAlignment="0" applyProtection="0"/>
    <xf numFmtId="0" fontId="14" fillId="0" borderId="24" applyNumberFormat="0" applyFill="0" applyAlignment="0" applyProtection="0"/>
    <xf numFmtId="0" fontId="15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0" applyNumberFormat="0" applyFill="0" applyBorder="0" applyAlignment="0" applyProtection="0"/>
    <xf numFmtId="0" fontId="17" fillId="19" borderId="27" applyNumberFormat="0" applyAlignment="0" applyProtection="0"/>
    <xf numFmtId="0" fontId="18" fillId="0" borderId="0" applyNumberFormat="0" applyFill="0" applyBorder="0" applyAlignment="0" applyProtection="0"/>
    <xf numFmtId="0" fontId="19" fillId="0" borderId="28" applyNumberFormat="0" applyFill="0" applyAlignment="0" applyProtection="0"/>
    <xf numFmtId="0" fontId="7" fillId="20" borderId="29" applyNumberFormat="0" applyFont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4" borderId="0" applyNumberFormat="0" applyBorder="0" applyAlignment="0" applyProtection="0"/>
    <xf numFmtId="0" fontId="20" fillId="7" borderId="0" applyNumberFormat="0" applyBorder="0" applyAlignment="0" applyProtection="0"/>
    <xf numFmtId="0" fontId="21" fillId="25" borderId="30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3" fillId="0" borderId="0"/>
    <xf numFmtId="0" fontId="2" fillId="0" borderId="0"/>
    <xf numFmtId="0" fontId="25" fillId="0" borderId="31" applyNumberFormat="0" applyFill="0" applyAlignment="0" applyProtection="0"/>
    <xf numFmtId="0" fontId="26" fillId="6" borderId="0" applyNumberFormat="0" applyBorder="0" applyAlignment="0" applyProtection="0"/>
    <xf numFmtId="0" fontId="27" fillId="26" borderId="0" applyNumberFormat="0" applyBorder="0" applyAlignment="0" applyProtection="0"/>
    <xf numFmtId="0" fontId="28" fillId="25" borderId="23" applyNumberFormat="0" applyAlignment="0" applyProtection="0"/>
    <xf numFmtId="0" fontId="24" fillId="0" borderId="0"/>
    <xf numFmtId="0" fontId="2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" fontId="8" fillId="0" borderId="17" xfId="0" applyNumberFormat="1" applyFont="1" applyFill="1" applyBorder="1" applyAlignment="1">
      <alignment horizontal="center" vertical="center" wrapText="1"/>
    </xf>
    <xf numFmtId="4" fontId="9" fillId="0" borderId="18" xfId="0" applyNumberFormat="1" applyFont="1" applyFill="1" applyBorder="1" applyAlignment="1">
      <alignment horizontal="center" wrapText="1"/>
    </xf>
    <xf numFmtId="4" fontId="9" fillId="0" borderId="22" xfId="0" applyNumberFormat="1" applyFont="1" applyFill="1" applyBorder="1" applyAlignment="1">
      <alignment horizont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" fontId="29" fillId="0" borderId="0" xfId="55" quotePrefix="1" applyNumberFormat="1" applyFont="1" applyBorder="1" applyAlignment="1">
      <alignment horizontal="center" vertical="center"/>
    </xf>
    <xf numFmtId="0" fontId="30" fillId="0" borderId="0" xfId="55" applyFont="1" applyBorder="1" applyAlignment="1">
      <alignment horizontal="center" vertical="center"/>
    </xf>
    <xf numFmtId="0" fontId="31" fillId="0" borderId="32" xfId="55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4" fillId="27" borderId="33" xfId="55" applyFont="1" applyFill="1" applyBorder="1" applyAlignment="1">
      <alignment horizontal="center" vertical="center" wrapText="1"/>
    </xf>
    <xf numFmtId="0" fontId="4" fillId="27" borderId="34" xfId="55" applyFont="1" applyFill="1" applyBorder="1" applyAlignment="1">
      <alignment horizontal="center" vertical="center" wrapText="1"/>
    </xf>
    <xf numFmtId="0" fontId="32" fillId="27" borderId="35" xfId="55" applyFont="1" applyFill="1" applyBorder="1" applyAlignment="1">
      <alignment horizontal="center" vertical="center" wrapText="1"/>
    </xf>
    <xf numFmtId="0" fontId="32" fillId="27" borderId="10" xfId="55" applyFont="1" applyFill="1" applyBorder="1" applyAlignment="1">
      <alignment horizontal="center" vertical="center" wrapText="1"/>
    </xf>
    <xf numFmtId="0" fontId="32" fillId="27" borderId="11" xfId="55" applyFont="1" applyFill="1" applyBorder="1" applyAlignment="1">
      <alignment horizontal="center" vertical="center" wrapText="1"/>
    </xf>
    <xf numFmtId="0" fontId="32" fillId="27" borderId="12" xfId="55" applyFont="1" applyFill="1" applyBorder="1" applyAlignment="1">
      <alignment horizontal="center" vertical="center" wrapText="1"/>
    </xf>
    <xf numFmtId="0" fontId="4" fillId="28" borderId="36" xfId="45" applyFont="1" applyFill="1" applyBorder="1" applyAlignment="1">
      <alignment horizontal="center" vertical="center" wrapText="1"/>
    </xf>
    <xf numFmtId="0" fontId="4" fillId="29" borderId="11" xfId="45" applyFont="1" applyFill="1" applyBorder="1" applyAlignment="1">
      <alignment horizontal="center" vertical="center" wrapText="1"/>
    </xf>
    <xf numFmtId="0" fontId="4" fillId="30" borderId="11" xfId="45" applyFont="1" applyFill="1" applyBorder="1" applyAlignment="1">
      <alignment horizontal="center" vertical="center" wrapText="1"/>
    </xf>
    <xf numFmtId="0" fontId="4" fillId="31" borderId="11" xfId="56" applyFont="1" applyFill="1" applyBorder="1" applyAlignment="1">
      <alignment horizontal="center" vertical="center" wrapText="1"/>
    </xf>
    <xf numFmtId="0" fontId="4" fillId="31" borderId="12" xfId="56" applyFont="1" applyFill="1" applyBorder="1" applyAlignment="1">
      <alignment horizontal="center" vertical="center" wrapText="1"/>
    </xf>
    <xf numFmtId="0" fontId="33" fillId="2" borderId="37" xfId="55" applyFont="1" applyFill="1" applyBorder="1" applyAlignment="1">
      <alignment horizontal="center" vertical="center" textRotation="90" wrapText="1"/>
    </xf>
    <xf numFmtId="0" fontId="33" fillId="32" borderId="37" xfId="55" applyFont="1" applyFill="1" applyBorder="1" applyAlignment="1">
      <alignment horizontal="center" vertical="center" wrapText="1"/>
    </xf>
    <xf numFmtId="14" fontId="33" fillId="32" borderId="1" xfId="0" applyNumberFormat="1" applyFont="1" applyFill="1" applyBorder="1" applyAlignment="1">
      <alignment horizontal="center" vertical="center" wrapText="1"/>
    </xf>
    <xf numFmtId="0" fontId="7" fillId="32" borderId="38" xfId="55" applyFont="1" applyFill="1" applyBorder="1" applyAlignment="1">
      <alignment horizontal="center" vertical="center" wrapText="1"/>
    </xf>
    <xf numFmtId="0" fontId="7" fillId="32" borderId="39" xfId="55" applyNumberFormat="1" applyFont="1" applyFill="1" applyBorder="1" applyAlignment="1">
      <alignment horizontal="center" vertical="center" wrapText="1"/>
    </xf>
    <xf numFmtId="0" fontId="32" fillId="33" borderId="40" xfId="55" applyFont="1" applyFill="1" applyBorder="1" applyAlignment="1">
      <alignment horizontal="center" vertical="center" wrapText="1"/>
    </xf>
    <xf numFmtId="0" fontId="7" fillId="0" borderId="41" xfId="55" applyNumberFormat="1" applyFont="1" applyFill="1" applyBorder="1" applyAlignment="1">
      <alignment horizontal="center" vertical="center" wrapText="1"/>
    </xf>
    <xf numFmtId="0" fontId="7" fillId="0" borderId="39" xfId="55" applyNumberFormat="1" applyFont="1" applyFill="1" applyBorder="1" applyAlignment="1">
      <alignment horizontal="center" vertical="center" wrapText="1"/>
    </xf>
    <xf numFmtId="43" fontId="34" fillId="0" borderId="40" xfId="57" applyFont="1" applyFill="1" applyBorder="1" applyAlignment="1">
      <alignment horizontal="center" vertical="center"/>
    </xf>
    <xf numFmtId="0" fontId="33" fillId="2" borderId="42" xfId="55" applyFont="1" applyFill="1" applyBorder="1" applyAlignment="1">
      <alignment horizontal="center" vertical="center" textRotation="90" wrapText="1"/>
    </xf>
    <xf numFmtId="0" fontId="33" fillId="32" borderId="42" xfId="55" applyFont="1" applyFill="1" applyBorder="1" applyAlignment="1">
      <alignment horizontal="center" vertical="center" wrapText="1"/>
    </xf>
    <xf numFmtId="0" fontId="7" fillId="32" borderId="43" xfId="55" applyFont="1" applyFill="1" applyBorder="1" applyAlignment="1">
      <alignment horizontal="center" vertical="center" wrapText="1"/>
    </xf>
    <xf numFmtId="0" fontId="7" fillId="32" borderId="14" xfId="55" applyNumberFormat="1" applyFont="1" applyFill="1" applyBorder="1" applyAlignment="1">
      <alignment horizontal="center" vertical="center" wrapText="1"/>
    </xf>
    <xf numFmtId="0" fontId="32" fillId="33" borderId="44" xfId="55" applyFont="1" applyFill="1" applyBorder="1" applyAlignment="1">
      <alignment horizontal="center" vertical="center" wrapText="1"/>
    </xf>
    <xf numFmtId="0" fontId="7" fillId="0" borderId="45" xfId="55" applyNumberFormat="1" applyFont="1" applyFill="1" applyBorder="1" applyAlignment="1">
      <alignment horizontal="center" vertical="center" wrapText="1"/>
    </xf>
    <xf numFmtId="0" fontId="7" fillId="0" borderId="14" xfId="55" applyNumberFormat="1" applyFont="1" applyFill="1" applyBorder="1" applyAlignment="1">
      <alignment horizontal="center" vertical="center" wrapText="1"/>
    </xf>
    <xf numFmtId="43" fontId="34" fillId="0" borderId="44" xfId="57" applyFont="1" applyFill="1" applyBorder="1" applyAlignment="1">
      <alignment horizontal="center" vertical="center"/>
    </xf>
    <xf numFmtId="0" fontId="7" fillId="0" borderId="46" xfId="55" applyNumberFormat="1" applyFont="1" applyFill="1" applyBorder="1" applyAlignment="1">
      <alignment horizontal="center" vertical="center" wrapText="1"/>
    </xf>
    <xf numFmtId="0" fontId="7" fillId="0" borderId="5" xfId="55" applyNumberFormat="1" applyFont="1" applyFill="1" applyBorder="1" applyAlignment="1">
      <alignment horizontal="center" vertical="center" wrapText="1"/>
    </xf>
    <xf numFmtId="0" fontId="33" fillId="2" borderId="47" xfId="55" applyFont="1" applyFill="1" applyBorder="1" applyAlignment="1">
      <alignment horizontal="center" vertical="center" textRotation="90" wrapText="1"/>
    </xf>
    <xf numFmtId="0" fontId="33" fillId="32" borderId="35" xfId="55" applyFont="1" applyFill="1" applyBorder="1" applyAlignment="1">
      <alignment horizontal="center" vertical="center" wrapText="1"/>
    </xf>
    <xf numFmtId="0" fontId="33" fillId="32" borderId="37" xfId="0" applyFont="1" applyFill="1" applyBorder="1" applyAlignment="1">
      <alignment horizontal="center" vertical="center" wrapText="1"/>
    </xf>
    <xf numFmtId="0" fontId="7" fillId="0" borderId="33" xfId="55" applyNumberFormat="1" applyFont="1" applyFill="1" applyBorder="1" applyAlignment="1">
      <alignment horizontal="center" vertical="center" wrapText="1"/>
    </xf>
    <xf numFmtId="0" fontId="7" fillId="0" borderId="48" xfId="55" applyNumberFormat="1" applyFont="1" applyFill="1" applyBorder="1" applyAlignment="1">
      <alignment horizontal="center" vertical="center" wrapText="1"/>
    </xf>
    <xf numFmtId="43" fontId="34" fillId="0" borderId="34" xfId="57" applyFont="1" applyFill="1" applyBorder="1" applyAlignment="1">
      <alignment horizontal="center" vertical="center"/>
    </xf>
    <xf numFmtId="0" fontId="33" fillId="34" borderId="37" xfId="55" applyFont="1" applyFill="1" applyBorder="1" applyAlignment="1">
      <alignment horizontal="center" vertical="center" textRotation="90" wrapText="1"/>
    </xf>
    <xf numFmtId="0" fontId="33" fillId="35" borderId="37" xfId="55" applyFont="1" applyFill="1" applyBorder="1" applyAlignment="1">
      <alignment horizontal="center" vertical="center" wrapText="1"/>
    </xf>
    <xf numFmtId="14" fontId="33" fillId="35" borderId="49" xfId="0" applyNumberFormat="1" applyFont="1" applyFill="1" applyBorder="1" applyAlignment="1">
      <alignment horizontal="center" vertical="center" wrapText="1"/>
    </xf>
    <xf numFmtId="0" fontId="7" fillId="35" borderId="38" xfId="55" applyFont="1" applyFill="1" applyBorder="1" applyAlignment="1">
      <alignment horizontal="center" vertical="center" wrapText="1"/>
    </xf>
    <xf numFmtId="0" fontId="7" fillId="35" borderId="39" xfId="55" applyFont="1" applyFill="1" applyBorder="1" applyAlignment="1">
      <alignment horizontal="center" vertical="center" wrapText="1"/>
    </xf>
    <xf numFmtId="0" fontId="32" fillId="35" borderId="50" xfId="55" applyFont="1" applyFill="1" applyBorder="1" applyAlignment="1">
      <alignment horizontal="center" vertical="center" wrapText="1"/>
    </xf>
    <xf numFmtId="0" fontId="7" fillId="0" borderId="38" xfId="55" applyNumberFormat="1" applyFont="1" applyFill="1" applyBorder="1" applyAlignment="1">
      <alignment horizontal="center" vertical="center" wrapText="1"/>
    </xf>
    <xf numFmtId="0" fontId="33" fillId="34" borderId="42" xfId="55" applyFont="1" applyFill="1" applyBorder="1" applyAlignment="1">
      <alignment horizontal="center" vertical="center" textRotation="90" wrapText="1"/>
    </xf>
    <xf numFmtId="0" fontId="33" fillId="35" borderId="42" xfId="55" applyFont="1" applyFill="1" applyBorder="1" applyAlignment="1">
      <alignment horizontal="center" vertical="center" wrapText="1"/>
    </xf>
    <xf numFmtId="14" fontId="33" fillId="35" borderId="51" xfId="0" applyNumberFormat="1" applyFont="1" applyFill="1" applyBorder="1" applyAlignment="1">
      <alignment horizontal="center" vertical="center" wrapText="1"/>
    </xf>
    <xf numFmtId="0" fontId="7" fillId="35" borderId="43" xfId="55" applyFont="1" applyFill="1" applyBorder="1" applyAlignment="1">
      <alignment horizontal="center" vertical="center" wrapText="1"/>
    </xf>
    <xf numFmtId="0" fontId="7" fillId="35" borderId="14" xfId="55" applyFont="1" applyFill="1" applyBorder="1" applyAlignment="1">
      <alignment horizontal="center" vertical="center" wrapText="1"/>
    </xf>
    <xf numFmtId="0" fontId="32" fillId="35" borderId="52" xfId="55" applyFont="1" applyFill="1" applyBorder="1" applyAlignment="1">
      <alignment horizontal="center" vertical="center" wrapText="1"/>
    </xf>
    <xf numFmtId="0" fontId="7" fillId="0" borderId="43" xfId="55" applyNumberFormat="1" applyFont="1" applyFill="1" applyBorder="1" applyAlignment="1">
      <alignment horizontal="center" vertical="center" wrapText="1"/>
    </xf>
    <xf numFmtId="0" fontId="7" fillId="35" borderId="5" xfId="55" applyFont="1" applyFill="1" applyBorder="1" applyAlignment="1">
      <alignment horizontal="center" vertical="center" wrapText="1"/>
    </xf>
    <xf numFmtId="0" fontId="33" fillId="34" borderId="47" xfId="55" applyFont="1" applyFill="1" applyBorder="1" applyAlignment="1">
      <alignment horizontal="center" vertical="center" textRotation="90" wrapText="1"/>
    </xf>
    <xf numFmtId="0" fontId="33" fillId="35" borderId="35" xfId="55" applyFont="1" applyFill="1" applyBorder="1" applyAlignment="1">
      <alignment horizontal="center" vertical="center" wrapText="1"/>
    </xf>
    <xf numFmtId="0" fontId="7" fillId="35" borderId="33" xfId="55" applyFont="1" applyFill="1" applyBorder="1" applyAlignment="1">
      <alignment horizontal="center" vertical="center" wrapText="1"/>
    </xf>
    <xf numFmtId="0" fontId="7" fillId="35" borderId="48" xfId="55" applyFont="1" applyFill="1" applyBorder="1" applyAlignment="1">
      <alignment horizontal="center" vertical="center" wrapText="1"/>
    </xf>
    <xf numFmtId="0" fontId="32" fillId="35" borderId="53" xfId="55" applyFont="1" applyFill="1" applyBorder="1" applyAlignment="1">
      <alignment horizontal="center" vertical="center" wrapText="1"/>
    </xf>
    <xf numFmtId="43" fontId="35" fillId="0" borderId="0" xfId="0" applyNumberFormat="1" applyFont="1"/>
    <xf numFmtId="14" fontId="33" fillId="35" borderId="54" xfId="0" applyNumberFormat="1" applyFont="1" applyFill="1" applyBorder="1" applyAlignment="1">
      <alignment horizontal="center" vertical="center" wrapText="1"/>
    </xf>
    <xf numFmtId="0" fontId="33" fillId="35" borderId="35" xfId="0" applyFont="1" applyFill="1" applyBorder="1" applyAlignment="1">
      <alignment horizontal="center" vertical="center" wrapText="1"/>
    </xf>
    <xf numFmtId="0" fontId="7" fillId="32" borderId="4" xfId="55" applyFont="1" applyFill="1" applyBorder="1" applyAlignment="1">
      <alignment horizontal="center" vertical="center" wrapText="1"/>
    </xf>
    <xf numFmtId="0" fontId="7" fillId="32" borderId="5" xfId="55" applyNumberFormat="1" applyFont="1" applyFill="1" applyBorder="1" applyAlignment="1">
      <alignment horizontal="center" vertical="center" wrapText="1"/>
    </xf>
    <xf numFmtId="0" fontId="7" fillId="32" borderId="33" xfId="55" applyFont="1" applyFill="1" applyBorder="1" applyAlignment="1">
      <alignment horizontal="center" vertical="center" wrapText="1"/>
    </xf>
    <xf numFmtId="0" fontId="7" fillId="32" borderId="48" xfId="55" applyNumberFormat="1" applyFont="1" applyFill="1" applyBorder="1" applyAlignment="1">
      <alignment horizontal="center" vertical="center" wrapText="1"/>
    </xf>
    <xf numFmtId="0" fontId="32" fillId="33" borderId="6" xfId="55" applyFont="1" applyFill="1" applyBorder="1" applyAlignment="1">
      <alignment horizontal="center" vertical="center" wrapText="1"/>
    </xf>
    <xf numFmtId="0" fontId="32" fillId="33" borderId="34" xfId="55" applyFont="1" applyFill="1" applyBorder="1" applyAlignment="1">
      <alignment horizontal="center" vertical="center" wrapText="1"/>
    </xf>
    <xf numFmtId="0" fontId="7" fillId="0" borderId="4" xfId="55" applyNumberFormat="1" applyFont="1" applyFill="1" applyBorder="1" applyAlignment="1">
      <alignment horizontal="center" vertical="center" wrapText="1"/>
    </xf>
    <xf numFmtId="43" fontId="34" fillId="0" borderId="6" xfId="57" applyFont="1" applyFill="1" applyBorder="1" applyAlignment="1">
      <alignment horizontal="center" vertical="center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zoomScale="70" zoomScaleNormal="70" workbookViewId="0">
      <pane ySplit="3" topLeftCell="A4" activePane="bottomLeft" state="frozen"/>
      <selection pane="bottomLeft" activeCell="A6" sqref="A6:XFD6"/>
    </sheetView>
  </sheetViews>
  <sheetFormatPr defaultRowHeight="12.75" x14ac:dyDescent="0.2"/>
  <cols>
    <col min="1" max="120" width="20.7109375" customWidth="1"/>
  </cols>
  <sheetData>
    <row r="1" spans="1:32" x14ac:dyDescent="0.2">
      <c r="A1" s="33" t="s">
        <v>0</v>
      </c>
      <c r="B1" s="33"/>
      <c r="C1" s="33"/>
      <c r="D1" s="33"/>
      <c r="E1" s="33" t="s">
        <v>1</v>
      </c>
      <c r="F1" s="33"/>
      <c r="G1" s="33"/>
      <c r="H1" s="33"/>
      <c r="I1" s="33" t="s">
        <v>2</v>
      </c>
      <c r="J1" s="33"/>
      <c r="K1" s="33"/>
      <c r="L1" s="33"/>
      <c r="M1" s="33" t="s">
        <v>3</v>
      </c>
      <c r="N1" s="33"/>
      <c r="O1" s="33"/>
      <c r="P1" s="33"/>
      <c r="Q1" s="33" t="s">
        <v>4</v>
      </c>
      <c r="R1" s="33"/>
      <c r="S1" s="33"/>
      <c r="T1" s="33"/>
      <c r="U1" s="33" t="s">
        <v>5</v>
      </c>
      <c r="V1" s="33"/>
      <c r="W1" s="33"/>
      <c r="X1" s="33"/>
      <c r="Y1" s="33" t="s">
        <v>6</v>
      </c>
      <c r="Z1" s="33"/>
      <c r="AA1" s="33"/>
      <c r="AB1" s="33"/>
      <c r="AC1" s="33" t="s">
        <v>7</v>
      </c>
      <c r="AD1" s="33"/>
      <c r="AE1" s="33"/>
      <c r="AF1" s="33"/>
    </row>
    <row r="2" spans="1:32" x14ac:dyDescent="0.2">
      <c r="A2" s="34">
        <v>7</v>
      </c>
      <c r="B2" s="34"/>
      <c r="C2" s="34"/>
      <c r="D2" s="34"/>
      <c r="E2" s="34">
        <v>2</v>
      </c>
      <c r="F2" s="34"/>
      <c r="G2" s="34"/>
      <c r="H2" s="34"/>
      <c r="I2" s="34">
        <v>7</v>
      </c>
      <c r="J2" s="34"/>
      <c r="K2" s="34"/>
      <c r="L2" s="34"/>
      <c r="M2" s="34">
        <v>5</v>
      </c>
      <c r="N2" s="34"/>
      <c r="O2" s="34"/>
      <c r="P2" s="34"/>
      <c r="Q2" s="34">
        <v>2</v>
      </c>
      <c r="R2" s="34"/>
      <c r="S2" s="34"/>
      <c r="T2" s="34"/>
      <c r="U2" s="34">
        <v>5</v>
      </c>
      <c r="V2" s="34"/>
      <c r="W2" s="34"/>
      <c r="X2" s="34"/>
      <c r="Y2" s="34">
        <v>2</v>
      </c>
      <c r="Z2" s="34"/>
      <c r="AA2" s="34"/>
      <c r="AB2" s="34"/>
      <c r="AC2" s="34">
        <v>1</v>
      </c>
      <c r="AD2" s="34"/>
      <c r="AE2" s="34"/>
      <c r="AF2" s="34"/>
    </row>
    <row r="3" spans="1:32" ht="35.1" customHeight="1" x14ac:dyDescent="0.2">
      <c r="A3" s="28" t="s">
        <v>8</v>
      </c>
      <c r="B3" s="29"/>
      <c r="C3" s="29"/>
      <c r="D3" s="30"/>
      <c r="E3" s="28" t="s">
        <v>9</v>
      </c>
      <c r="F3" s="29"/>
      <c r="G3" s="29"/>
      <c r="H3" s="30"/>
      <c r="I3" s="28" t="s">
        <v>10</v>
      </c>
      <c r="J3" s="29"/>
      <c r="K3" s="29"/>
      <c r="L3" s="30"/>
      <c r="M3" s="28" t="s">
        <v>11</v>
      </c>
      <c r="N3" s="29"/>
      <c r="O3" s="29"/>
      <c r="P3" s="30"/>
      <c r="Q3" s="28" t="s">
        <v>12</v>
      </c>
      <c r="R3" s="29"/>
      <c r="S3" s="29"/>
      <c r="T3" s="30"/>
      <c r="U3" s="28" t="s">
        <v>13</v>
      </c>
      <c r="V3" s="29"/>
      <c r="W3" s="29"/>
      <c r="X3" s="30"/>
      <c r="Y3" s="28" t="s">
        <v>14</v>
      </c>
      <c r="Z3" s="29"/>
      <c r="AA3" s="29"/>
      <c r="AB3" s="30"/>
      <c r="AC3" s="28" t="s">
        <v>15</v>
      </c>
      <c r="AD3" s="29"/>
      <c r="AE3" s="29"/>
      <c r="AF3" s="30"/>
    </row>
    <row r="4" spans="1:32" ht="13.5" thickBot="1" x14ac:dyDescent="0.25">
      <c r="A4" s="31" t="s">
        <v>16</v>
      </c>
      <c r="B4" s="32"/>
      <c r="C4" s="1" t="s">
        <v>17</v>
      </c>
      <c r="D4" s="2" t="s">
        <v>18</v>
      </c>
      <c r="E4" s="31" t="s">
        <v>16</v>
      </c>
      <c r="F4" s="32"/>
      <c r="G4" s="1" t="s">
        <v>17</v>
      </c>
      <c r="H4" s="2" t="s">
        <v>18</v>
      </c>
      <c r="I4" s="31" t="s">
        <v>16</v>
      </c>
      <c r="J4" s="32"/>
      <c r="K4" s="1" t="s">
        <v>17</v>
      </c>
      <c r="L4" s="2" t="s">
        <v>18</v>
      </c>
      <c r="M4" s="31" t="s">
        <v>16</v>
      </c>
      <c r="N4" s="32"/>
      <c r="O4" s="1" t="s">
        <v>17</v>
      </c>
      <c r="P4" s="2" t="s">
        <v>18</v>
      </c>
      <c r="Q4" s="31" t="s">
        <v>16</v>
      </c>
      <c r="R4" s="32"/>
      <c r="S4" s="1" t="s">
        <v>17</v>
      </c>
      <c r="T4" s="2" t="s">
        <v>18</v>
      </c>
      <c r="U4" s="31" t="s">
        <v>16</v>
      </c>
      <c r="V4" s="32"/>
      <c r="W4" s="1" t="s">
        <v>17</v>
      </c>
      <c r="X4" s="2" t="s">
        <v>18</v>
      </c>
      <c r="Y4" s="31" t="s">
        <v>16</v>
      </c>
      <c r="Z4" s="32"/>
      <c r="AA4" s="1" t="s">
        <v>17</v>
      </c>
      <c r="AB4" s="2" t="s">
        <v>18</v>
      </c>
      <c r="AC4" s="31" t="s">
        <v>16</v>
      </c>
      <c r="AD4" s="32"/>
      <c r="AE4" s="1" t="s">
        <v>17</v>
      </c>
      <c r="AF4" s="2" t="s">
        <v>18</v>
      </c>
    </row>
    <row r="5" spans="1:32" ht="14.25" thickTop="1" thickBot="1" x14ac:dyDescent="0.25">
      <c r="A5" s="3" t="s">
        <v>19</v>
      </c>
      <c r="B5" s="4" t="s">
        <v>20</v>
      </c>
      <c r="C5" s="5" t="s">
        <v>21</v>
      </c>
      <c r="D5" s="6" t="s">
        <v>22</v>
      </c>
      <c r="E5" s="3" t="s">
        <v>19</v>
      </c>
      <c r="F5" s="4" t="s">
        <v>20</v>
      </c>
      <c r="G5" s="5" t="s">
        <v>21</v>
      </c>
      <c r="H5" s="6" t="s">
        <v>22</v>
      </c>
      <c r="I5" s="3" t="s">
        <v>19</v>
      </c>
      <c r="J5" s="4" t="s">
        <v>20</v>
      </c>
      <c r="K5" s="5" t="s">
        <v>21</v>
      </c>
      <c r="L5" s="6" t="s">
        <v>22</v>
      </c>
      <c r="M5" s="3" t="s">
        <v>19</v>
      </c>
      <c r="N5" s="4" t="s">
        <v>20</v>
      </c>
      <c r="O5" s="5" t="s">
        <v>21</v>
      </c>
      <c r="P5" s="6" t="s">
        <v>22</v>
      </c>
      <c r="Q5" s="3" t="s">
        <v>19</v>
      </c>
      <c r="R5" s="4" t="s">
        <v>20</v>
      </c>
      <c r="S5" s="5" t="s">
        <v>21</v>
      </c>
      <c r="T5" s="6" t="s">
        <v>22</v>
      </c>
      <c r="U5" s="3" t="s">
        <v>19</v>
      </c>
      <c r="V5" s="4" t="s">
        <v>20</v>
      </c>
      <c r="W5" s="5" t="s">
        <v>21</v>
      </c>
      <c r="X5" s="6" t="s">
        <v>22</v>
      </c>
      <c r="Y5" s="3" t="s">
        <v>19</v>
      </c>
      <c r="Z5" s="4" t="s">
        <v>20</v>
      </c>
      <c r="AA5" s="5" t="s">
        <v>21</v>
      </c>
      <c r="AB5" s="6" t="s">
        <v>22</v>
      </c>
      <c r="AC5" s="3" t="s">
        <v>19</v>
      </c>
      <c r="AD5" s="4" t="s">
        <v>20</v>
      </c>
      <c r="AE5" s="5" t="s">
        <v>21</v>
      </c>
      <c r="AF5" s="6" t="s">
        <v>22</v>
      </c>
    </row>
    <row r="6" spans="1:32" x14ac:dyDescent="0.2">
      <c r="A6" s="7" t="s">
        <v>23</v>
      </c>
      <c r="B6" s="8" t="s">
        <v>24</v>
      </c>
      <c r="C6" s="24" t="s">
        <v>25</v>
      </c>
      <c r="D6" s="25"/>
      <c r="E6" s="7" t="s">
        <v>23</v>
      </c>
      <c r="F6" s="8" t="s">
        <v>24</v>
      </c>
      <c r="G6" s="24" t="s">
        <v>25</v>
      </c>
      <c r="H6" s="25"/>
      <c r="I6" s="7" t="s">
        <v>23</v>
      </c>
      <c r="J6" s="8" t="s">
        <v>24</v>
      </c>
      <c r="K6" s="24" t="s">
        <v>25</v>
      </c>
      <c r="L6" s="25"/>
      <c r="M6" s="7" t="s">
        <v>23</v>
      </c>
      <c r="N6" s="8" t="s">
        <v>24</v>
      </c>
      <c r="O6" s="24" t="s">
        <v>26</v>
      </c>
      <c r="P6" s="25"/>
      <c r="Q6" s="7" t="s">
        <v>23</v>
      </c>
      <c r="R6" s="8" t="s">
        <v>24</v>
      </c>
      <c r="S6" s="24" t="s">
        <v>25</v>
      </c>
      <c r="T6" s="25"/>
      <c r="U6" s="7" t="s">
        <v>23</v>
      </c>
      <c r="V6" s="8" t="s">
        <v>24</v>
      </c>
      <c r="W6" s="24" t="s">
        <v>26</v>
      </c>
      <c r="X6" s="25"/>
      <c r="Y6" s="7" t="s">
        <v>23</v>
      </c>
      <c r="Z6" s="8" t="s">
        <v>24</v>
      </c>
      <c r="AA6" s="24" t="s">
        <v>25</v>
      </c>
      <c r="AB6" s="25"/>
      <c r="AC6" s="7" t="s">
        <v>23</v>
      </c>
      <c r="AD6" s="8" t="s">
        <v>24</v>
      </c>
      <c r="AE6" s="24" t="s">
        <v>26</v>
      </c>
      <c r="AF6" s="25"/>
    </row>
    <row r="7" spans="1:32" ht="25.5" x14ac:dyDescent="0.2">
      <c r="A7" s="9" t="s">
        <v>27</v>
      </c>
      <c r="B7" s="9" t="s">
        <v>28</v>
      </c>
      <c r="C7" s="9">
        <v>89</v>
      </c>
      <c r="D7" s="26"/>
      <c r="E7" s="9" t="s">
        <v>27</v>
      </c>
      <c r="F7" s="9" t="s">
        <v>28</v>
      </c>
      <c r="G7" s="9">
        <v>89</v>
      </c>
      <c r="H7" s="26"/>
      <c r="I7" s="9" t="s">
        <v>27</v>
      </c>
      <c r="J7" s="9" t="s">
        <v>28</v>
      </c>
      <c r="K7" s="9">
        <v>89</v>
      </c>
      <c r="L7" s="26"/>
      <c r="M7" s="9" t="s">
        <v>27</v>
      </c>
      <c r="N7" s="9" t="s">
        <v>28</v>
      </c>
      <c r="O7" s="9">
        <v>29</v>
      </c>
      <c r="P7" s="26"/>
      <c r="Q7" s="9" t="s">
        <v>27</v>
      </c>
      <c r="R7" s="9" t="s">
        <v>28</v>
      </c>
      <c r="S7" s="9">
        <v>97</v>
      </c>
      <c r="T7" s="26"/>
      <c r="U7" s="9" t="s">
        <v>27</v>
      </c>
      <c r="V7" s="9" t="s">
        <v>28</v>
      </c>
      <c r="W7" s="9">
        <v>29</v>
      </c>
      <c r="X7" s="26"/>
      <c r="Y7" s="9" t="s">
        <v>27</v>
      </c>
      <c r="Z7" s="9" t="s">
        <v>28</v>
      </c>
      <c r="AA7" s="9">
        <v>97</v>
      </c>
      <c r="AB7" s="26"/>
      <c r="AC7" s="9" t="s">
        <v>27</v>
      </c>
      <c r="AD7" s="9" t="s">
        <v>28</v>
      </c>
      <c r="AE7" s="9">
        <v>29</v>
      </c>
      <c r="AF7" s="26"/>
    </row>
    <row r="8" spans="1:32" ht="38.25" x14ac:dyDescent="0.2">
      <c r="A8" s="9" t="s">
        <v>29</v>
      </c>
      <c r="B8" s="9" t="s">
        <v>30</v>
      </c>
      <c r="C8" s="9">
        <v>84</v>
      </c>
      <c r="D8" s="27"/>
      <c r="E8" s="9" t="s">
        <v>29</v>
      </c>
      <c r="F8" s="9" t="s">
        <v>30</v>
      </c>
      <c r="G8" s="9">
        <v>84</v>
      </c>
      <c r="H8" s="27"/>
      <c r="I8" s="9" t="s">
        <v>29</v>
      </c>
      <c r="J8" s="9" t="s">
        <v>30</v>
      </c>
      <c r="K8" s="9">
        <v>84</v>
      </c>
      <c r="L8" s="27"/>
      <c r="M8" s="9" t="s">
        <v>29</v>
      </c>
      <c r="N8" s="9" t="s">
        <v>30</v>
      </c>
      <c r="O8" s="9">
        <v>82</v>
      </c>
      <c r="P8" s="27"/>
      <c r="Q8" s="9" t="s">
        <v>29</v>
      </c>
      <c r="R8" s="9" t="s">
        <v>30</v>
      </c>
      <c r="S8" s="9">
        <v>84</v>
      </c>
      <c r="T8" s="27"/>
      <c r="U8" s="9" t="s">
        <v>29</v>
      </c>
      <c r="V8" s="9" t="s">
        <v>30</v>
      </c>
      <c r="W8" s="9">
        <v>82</v>
      </c>
      <c r="X8" s="27"/>
      <c r="Y8" s="9" t="s">
        <v>29</v>
      </c>
      <c r="Z8" s="9" t="s">
        <v>30</v>
      </c>
      <c r="AA8" s="9">
        <v>84</v>
      </c>
      <c r="AB8" s="27"/>
      <c r="AC8" s="9" t="s">
        <v>29</v>
      </c>
      <c r="AD8" s="9" t="s">
        <v>30</v>
      </c>
      <c r="AE8" s="9">
        <v>82</v>
      </c>
      <c r="AF8" s="27"/>
    </row>
    <row r="9" spans="1:32" x14ac:dyDescent="0.2">
      <c r="A9" s="9" t="s">
        <v>31</v>
      </c>
      <c r="B9" s="9" t="s">
        <v>32</v>
      </c>
      <c r="C9" s="9">
        <v>20</v>
      </c>
      <c r="D9" s="27"/>
      <c r="E9" s="9" t="s">
        <v>31</v>
      </c>
      <c r="F9" s="9" t="s">
        <v>32</v>
      </c>
      <c r="G9" s="9">
        <v>20</v>
      </c>
      <c r="H9" s="27"/>
      <c r="I9" s="9" t="s">
        <v>31</v>
      </c>
      <c r="J9" s="9" t="s">
        <v>32</v>
      </c>
      <c r="K9" s="9">
        <v>20</v>
      </c>
      <c r="L9" s="27"/>
      <c r="M9" s="10" t="s">
        <v>31</v>
      </c>
      <c r="N9" s="10" t="s">
        <v>32</v>
      </c>
      <c r="O9" s="10">
        <v>0</v>
      </c>
      <c r="P9" s="27"/>
      <c r="Q9" s="9" t="s">
        <v>31</v>
      </c>
      <c r="R9" s="9" t="s">
        <v>32</v>
      </c>
      <c r="S9" s="9">
        <v>20</v>
      </c>
      <c r="T9" s="27"/>
      <c r="U9" s="10" t="s">
        <v>31</v>
      </c>
      <c r="V9" s="10" t="s">
        <v>32</v>
      </c>
      <c r="W9" s="10">
        <v>0</v>
      </c>
      <c r="X9" s="27"/>
      <c r="Y9" s="9" t="s">
        <v>31</v>
      </c>
      <c r="Z9" s="9" t="s">
        <v>32</v>
      </c>
      <c r="AA9" s="9">
        <v>20</v>
      </c>
      <c r="AB9" s="27"/>
      <c r="AC9" s="10" t="s">
        <v>31</v>
      </c>
      <c r="AD9" s="10" t="s">
        <v>32</v>
      </c>
      <c r="AE9" s="10">
        <v>0</v>
      </c>
      <c r="AF9" s="27"/>
    </row>
    <row r="10" spans="1:32" x14ac:dyDescent="0.2">
      <c r="A10" s="9" t="s">
        <v>33</v>
      </c>
      <c r="B10" s="9" t="s">
        <v>34</v>
      </c>
      <c r="C10" s="9">
        <v>60</v>
      </c>
      <c r="D10" s="27"/>
      <c r="E10" s="9" t="s">
        <v>33</v>
      </c>
      <c r="F10" s="9" t="s">
        <v>34</v>
      </c>
      <c r="G10" s="9">
        <v>60</v>
      </c>
      <c r="H10" s="27"/>
      <c r="I10" s="9" t="s">
        <v>33</v>
      </c>
      <c r="J10" s="9" t="s">
        <v>34</v>
      </c>
      <c r="K10" s="9">
        <v>60</v>
      </c>
      <c r="L10" s="27"/>
      <c r="M10" s="9" t="s">
        <v>33</v>
      </c>
      <c r="N10" s="9" t="s">
        <v>34</v>
      </c>
      <c r="O10" s="9">
        <v>30</v>
      </c>
      <c r="P10" s="27"/>
      <c r="Q10" s="9" t="s">
        <v>33</v>
      </c>
      <c r="R10" s="9" t="s">
        <v>34</v>
      </c>
      <c r="S10" s="9">
        <v>45</v>
      </c>
      <c r="T10" s="27"/>
      <c r="U10" s="9" t="s">
        <v>33</v>
      </c>
      <c r="V10" s="9" t="s">
        <v>34</v>
      </c>
      <c r="W10" s="9">
        <v>30</v>
      </c>
      <c r="X10" s="27"/>
      <c r="Y10" s="9" t="s">
        <v>33</v>
      </c>
      <c r="Z10" s="9" t="s">
        <v>34</v>
      </c>
      <c r="AA10" s="9">
        <v>45</v>
      </c>
      <c r="AB10" s="27"/>
      <c r="AC10" s="9" t="s">
        <v>33</v>
      </c>
      <c r="AD10" s="9" t="s">
        <v>34</v>
      </c>
      <c r="AE10" s="9">
        <v>30</v>
      </c>
      <c r="AF10" s="27"/>
    </row>
    <row r="11" spans="1:32" ht="38.25" x14ac:dyDescent="0.2">
      <c r="A11" s="9" t="s">
        <v>35</v>
      </c>
      <c r="B11" s="9" t="s">
        <v>36</v>
      </c>
      <c r="C11" s="9">
        <v>40</v>
      </c>
      <c r="D11" s="27"/>
      <c r="E11" s="9" t="s">
        <v>35</v>
      </c>
      <c r="F11" s="9" t="s">
        <v>36</v>
      </c>
      <c r="G11" s="9">
        <v>40</v>
      </c>
      <c r="H11" s="27"/>
      <c r="I11" s="9" t="s">
        <v>35</v>
      </c>
      <c r="J11" s="9" t="s">
        <v>36</v>
      </c>
      <c r="K11" s="9">
        <v>40</v>
      </c>
      <c r="L11" s="27"/>
      <c r="M11" s="9" t="s">
        <v>35</v>
      </c>
      <c r="N11" s="9" t="s">
        <v>36</v>
      </c>
      <c r="O11" s="9">
        <v>20</v>
      </c>
      <c r="P11" s="27"/>
      <c r="Q11" s="9" t="s">
        <v>35</v>
      </c>
      <c r="R11" s="9" t="s">
        <v>36</v>
      </c>
      <c r="S11" s="9">
        <v>40</v>
      </c>
      <c r="T11" s="27"/>
      <c r="U11" s="9" t="s">
        <v>35</v>
      </c>
      <c r="V11" s="9" t="s">
        <v>36</v>
      </c>
      <c r="W11" s="9">
        <v>20</v>
      </c>
      <c r="X11" s="27"/>
      <c r="Y11" s="9" t="s">
        <v>35</v>
      </c>
      <c r="Z11" s="9" t="s">
        <v>36</v>
      </c>
      <c r="AA11" s="9">
        <v>40</v>
      </c>
      <c r="AB11" s="27"/>
      <c r="AC11" s="9" t="s">
        <v>35</v>
      </c>
      <c r="AD11" s="9" t="s">
        <v>36</v>
      </c>
      <c r="AE11" s="9">
        <v>20</v>
      </c>
      <c r="AF11" s="27"/>
    </row>
    <row r="12" spans="1:32" ht="25.5" x14ac:dyDescent="0.2">
      <c r="A12" s="9" t="s">
        <v>37</v>
      </c>
      <c r="B12" s="9" t="s">
        <v>38</v>
      </c>
      <c r="C12" s="9">
        <v>24</v>
      </c>
      <c r="D12" s="27"/>
      <c r="E12" s="9" t="s">
        <v>37</v>
      </c>
      <c r="F12" s="9" t="s">
        <v>38</v>
      </c>
      <c r="G12" s="9">
        <v>24</v>
      </c>
      <c r="H12" s="27"/>
      <c r="I12" s="9" t="s">
        <v>37</v>
      </c>
      <c r="J12" s="9" t="s">
        <v>38</v>
      </c>
      <c r="K12" s="9">
        <v>24</v>
      </c>
      <c r="L12" s="27"/>
      <c r="M12" s="9" t="s">
        <v>37</v>
      </c>
      <c r="N12" s="9" t="s">
        <v>38</v>
      </c>
      <c r="O12" s="9">
        <v>14</v>
      </c>
      <c r="P12" s="27"/>
      <c r="Q12" s="9" t="s">
        <v>37</v>
      </c>
      <c r="R12" s="9" t="s">
        <v>38</v>
      </c>
      <c r="S12" s="9">
        <v>24</v>
      </c>
      <c r="T12" s="27"/>
      <c r="U12" s="9" t="s">
        <v>37</v>
      </c>
      <c r="V12" s="9" t="s">
        <v>38</v>
      </c>
      <c r="W12" s="9">
        <v>14</v>
      </c>
      <c r="X12" s="27"/>
      <c r="Y12" s="9" t="s">
        <v>37</v>
      </c>
      <c r="Z12" s="9" t="s">
        <v>38</v>
      </c>
      <c r="AA12" s="9">
        <v>24</v>
      </c>
      <c r="AB12" s="27"/>
      <c r="AC12" s="9" t="s">
        <v>37</v>
      </c>
      <c r="AD12" s="9" t="s">
        <v>38</v>
      </c>
      <c r="AE12" s="9">
        <v>14</v>
      </c>
      <c r="AF12" s="27"/>
    </row>
    <row r="13" spans="1:32" ht="76.5" x14ac:dyDescent="0.2">
      <c r="A13" s="9" t="s">
        <v>39</v>
      </c>
      <c r="B13" s="9" t="s">
        <v>40</v>
      </c>
      <c r="C13" s="9">
        <v>50</v>
      </c>
      <c r="D13" s="27"/>
      <c r="E13" s="9" t="s">
        <v>39</v>
      </c>
      <c r="F13" s="9" t="s">
        <v>40</v>
      </c>
      <c r="G13" s="9">
        <v>50</v>
      </c>
      <c r="H13" s="27"/>
      <c r="I13" s="9" t="s">
        <v>39</v>
      </c>
      <c r="J13" s="9" t="s">
        <v>40</v>
      </c>
      <c r="K13" s="9">
        <v>50</v>
      </c>
      <c r="L13" s="27"/>
      <c r="M13" s="9" t="s">
        <v>39</v>
      </c>
      <c r="N13" s="9" t="s">
        <v>40</v>
      </c>
      <c r="O13" s="9">
        <v>25</v>
      </c>
      <c r="P13" s="27"/>
      <c r="Q13" s="9" t="s">
        <v>39</v>
      </c>
      <c r="R13" s="9" t="s">
        <v>40</v>
      </c>
      <c r="S13" s="9">
        <v>50</v>
      </c>
      <c r="T13" s="27"/>
      <c r="U13" s="9" t="s">
        <v>39</v>
      </c>
      <c r="V13" s="9" t="s">
        <v>40</v>
      </c>
      <c r="W13" s="9">
        <v>25</v>
      </c>
      <c r="X13" s="27"/>
      <c r="Y13" s="9" t="s">
        <v>39</v>
      </c>
      <c r="Z13" s="9" t="s">
        <v>40</v>
      </c>
      <c r="AA13" s="9">
        <v>50</v>
      </c>
      <c r="AB13" s="27"/>
      <c r="AC13" s="9" t="s">
        <v>39</v>
      </c>
      <c r="AD13" s="9" t="s">
        <v>40</v>
      </c>
      <c r="AE13" s="9">
        <v>25</v>
      </c>
      <c r="AF13" s="27"/>
    </row>
    <row r="14" spans="1:32" ht="38.25" x14ac:dyDescent="0.2">
      <c r="A14" s="9" t="s">
        <v>41</v>
      </c>
      <c r="B14" s="9" t="s">
        <v>42</v>
      </c>
      <c r="C14" s="9">
        <v>68</v>
      </c>
      <c r="D14" s="27"/>
      <c r="E14" s="9" t="s">
        <v>41</v>
      </c>
      <c r="F14" s="9" t="s">
        <v>42</v>
      </c>
      <c r="G14" s="9">
        <v>68</v>
      </c>
      <c r="H14" s="27"/>
      <c r="I14" s="9" t="s">
        <v>41</v>
      </c>
      <c r="J14" s="9" t="s">
        <v>42</v>
      </c>
      <c r="K14" s="9">
        <v>68</v>
      </c>
      <c r="L14" s="27"/>
      <c r="M14" s="9" t="s">
        <v>41</v>
      </c>
      <c r="N14" s="9" t="s">
        <v>42</v>
      </c>
      <c r="O14" s="9">
        <v>40</v>
      </c>
      <c r="P14" s="27"/>
      <c r="Q14" s="9" t="s">
        <v>41</v>
      </c>
      <c r="R14" s="9" t="s">
        <v>42</v>
      </c>
      <c r="S14" s="9">
        <v>75</v>
      </c>
      <c r="T14" s="27"/>
      <c r="U14" s="9" t="s">
        <v>41</v>
      </c>
      <c r="V14" s="9" t="s">
        <v>42</v>
      </c>
      <c r="W14" s="9">
        <v>40</v>
      </c>
      <c r="X14" s="27"/>
      <c r="Y14" s="9" t="s">
        <v>41</v>
      </c>
      <c r="Z14" s="9" t="s">
        <v>42</v>
      </c>
      <c r="AA14" s="9">
        <v>75</v>
      </c>
      <c r="AB14" s="27"/>
      <c r="AC14" s="9" t="s">
        <v>41</v>
      </c>
      <c r="AD14" s="9" t="s">
        <v>42</v>
      </c>
      <c r="AE14" s="9">
        <v>40</v>
      </c>
      <c r="AF14" s="27"/>
    </row>
    <row r="15" spans="1:32" ht="38.25" x14ac:dyDescent="0.2">
      <c r="A15" s="9" t="s">
        <v>43</v>
      </c>
      <c r="B15" s="9" t="s">
        <v>44</v>
      </c>
      <c r="C15" s="9">
        <v>15</v>
      </c>
      <c r="D15" s="27"/>
      <c r="E15" s="9" t="s">
        <v>43</v>
      </c>
      <c r="F15" s="9" t="s">
        <v>44</v>
      </c>
      <c r="G15" s="9">
        <v>15</v>
      </c>
      <c r="H15" s="27"/>
      <c r="I15" s="9" t="s">
        <v>43</v>
      </c>
      <c r="J15" s="9" t="s">
        <v>44</v>
      </c>
      <c r="K15" s="9">
        <v>15</v>
      </c>
      <c r="L15" s="27"/>
      <c r="M15" s="11" t="s">
        <v>43</v>
      </c>
      <c r="N15" s="11" t="s">
        <v>44</v>
      </c>
      <c r="O15" s="11">
        <v>10</v>
      </c>
      <c r="P15" s="27"/>
      <c r="Q15" s="9" t="s">
        <v>43</v>
      </c>
      <c r="R15" s="9" t="s">
        <v>44</v>
      </c>
      <c r="S15" s="9">
        <v>15</v>
      </c>
      <c r="T15" s="27"/>
      <c r="U15" s="11" t="s">
        <v>43</v>
      </c>
      <c r="V15" s="11" t="s">
        <v>44</v>
      </c>
      <c r="W15" s="11">
        <v>10</v>
      </c>
      <c r="X15" s="27"/>
      <c r="Y15" s="9" t="s">
        <v>43</v>
      </c>
      <c r="Z15" s="9" t="s">
        <v>44</v>
      </c>
      <c r="AA15" s="9">
        <v>15</v>
      </c>
      <c r="AB15" s="27"/>
      <c r="AC15" s="11" t="s">
        <v>43</v>
      </c>
      <c r="AD15" s="11" t="s">
        <v>44</v>
      </c>
      <c r="AE15" s="11">
        <v>10</v>
      </c>
      <c r="AF15" s="27"/>
    </row>
    <row r="16" spans="1:32" ht="13.5" thickBot="1" x14ac:dyDescent="0.25">
      <c r="A16" s="22" t="s">
        <v>45</v>
      </c>
      <c r="B16" s="23"/>
      <c r="C16" s="12">
        <f>SUM(C7:C15)</f>
        <v>450</v>
      </c>
      <c r="D16" s="13">
        <v>0.06</v>
      </c>
      <c r="E16" s="22" t="s">
        <v>45</v>
      </c>
      <c r="F16" s="23"/>
      <c r="G16" s="12">
        <f>SUM(G7:G15)</f>
        <v>450</v>
      </c>
      <c r="H16" s="13">
        <v>0.06</v>
      </c>
      <c r="I16" s="22" t="s">
        <v>45</v>
      </c>
      <c r="J16" s="23"/>
      <c r="K16" s="12">
        <f>SUM(K7:K15)</f>
        <v>450</v>
      </c>
      <c r="L16" s="13">
        <v>0.06</v>
      </c>
      <c r="M16" s="22" t="s">
        <v>45</v>
      </c>
      <c r="N16" s="23"/>
      <c r="O16" s="12">
        <f>SUM(O7:O15)</f>
        <v>250</v>
      </c>
      <c r="P16" s="13">
        <v>0.27</v>
      </c>
      <c r="Q16" s="22" t="s">
        <v>45</v>
      </c>
      <c r="R16" s="23"/>
      <c r="S16" s="12">
        <f>SUM(S7:S15)</f>
        <v>450</v>
      </c>
      <c r="T16" s="13">
        <v>0.06</v>
      </c>
      <c r="U16" s="22" t="s">
        <v>45</v>
      </c>
      <c r="V16" s="23"/>
      <c r="W16" s="12">
        <f>SUM(W7:W15)</f>
        <v>250</v>
      </c>
      <c r="X16" s="13">
        <v>0.27</v>
      </c>
      <c r="Y16" s="22" t="s">
        <v>45</v>
      </c>
      <c r="Z16" s="23"/>
      <c r="AA16" s="12">
        <f>SUM(AA7:AA15)</f>
        <v>450</v>
      </c>
      <c r="AB16" s="13">
        <v>0.06</v>
      </c>
      <c r="AC16" s="22" t="s">
        <v>45</v>
      </c>
      <c r="AD16" s="23"/>
      <c r="AE16" s="12">
        <f>SUM(AE7:AE15)</f>
        <v>250</v>
      </c>
      <c r="AF16" s="13">
        <v>0.27</v>
      </c>
    </row>
    <row r="17" spans="1:32" x14ac:dyDescent="0.2">
      <c r="A17" s="7" t="s">
        <v>23</v>
      </c>
      <c r="B17" s="8" t="s">
        <v>46</v>
      </c>
      <c r="C17" s="18" t="s">
        <v>47</v>
      </c>
      <c r="D17" s="19"/>
      <c r="E17" s="7" t="s">
        <v>23</v>
      </c>
      <c r="F17" s="8" t="s">
        <v>46</v>
      </c>
      <c r="G17" s="18" t="s">
        <v>48</v>
      </c>
      <c r="H17" s="19"/>
      <c r="I17" s="7" t="s">
        <v>23</v>
      </c>
      <c r="J17" s="8" t="s">
        <v>46</v>
      </c>
      <c r="K17" s="18" t="s">
        <v>47</v>
      </c>
      <c r="L17" s="19"/>
      <c r="M17" s="7" t="s">
        <v>23</v>
      </c>
      <c r="N17" s="8" t="s">
        <v>46</v>
      </c>
      <c r="O17" s="18" t="s">
        <v>47</v>
      </c>
      <c r="P17" s="19"/>
      <c r="Q17" s="7" t="s">
        <v>23</v>
      </c>
      <c r="R17" s="8" t="s">
        <v>46</v>
      </c>
      <c r="S17" s="18" t="s">
        <v>48</v>
      </c>
      <c r="T17" s="19"/>
      <c r="U17" s="7" t="s">
        <v>23</v>
      </c>
      <c r="V17" s="8" t="s">
        <v>46</v>
      </c>
      <c r="W17" s="18" t="s">
        <v>47</v>
      </c>
      <c r="X17" s="19"/>
      <c r="Y17" s="7" t="s">
        <v>23</v>
      </c>
      <c r="Z17" s="8" t="s">
        <v>46</v>
      </c>
      <c r="AA17" s="18" t="s">
        <v>48</v>
      </c>
      <c r="AB17" s="19"/>
      <c r="AC17" s="7" t="s">
        <v>23</v>
      </c>
      <c r="AD17" s="8" t="s">
        <v>46</v>
      </c>
      <c r="AE17" s="18" t="s">
        <v>48</v>
      </c>
      <c r="AF17" s="19"/>
    </row>
    <row r="18" spans="1:32" ht="25.5" x14ac:dyDescent="0.2">
      <c r="A18" s="9" t="s">
        <v>27</v>
      </c>
      <c r="B18" s="9" t="s">
        <v>28</v>
      </c>
      <c r="C18" s="9">
        <v>14</v>
      </c>
      <c r="D18" s="20"/>
      <c r="E18" s="9" t="s">
        <v>27</v>
      </c>
      <c r="F18" s="9" t="s">
        <v>28</v>
      </c>
      <c r="G18" s="9">
        <v>14</v>
      </c>
      <c r="H18" s="20"/>
      <c r="I18" s="9" t="s">
        <v>27</v>
      </c>
      <c r="J18" s="9" t="s">
        <v>28</v>
      </c>
      <c r="K18" s="9">
        <v>14</v>
      </c>
      <c r="L18" s="20"/>
      <c r="M18" s="9" t="s">
        <v>27</v>
      </c>
      <c r="N18" s="9" t="s">
        <v>28</v>
      </c>
      <c r="O18" s="9">
        <v>14</v>
      </c>
      <c r="P18" s="20"/>
      <c r="Q18" s="9" t="s">
        <v>27</v>
      </c>
      <c r="R18" s="9" t="s">
        <v>28</v>
      </c>
      <c r="S18" s="9">
        <v>14</v>
      </c>
      <c r="T18" s="20"/>
      <c r="U18" s="9" t="s">
        <v>27</v>
      </c>
      <c r="V18" s="9" t="s">
        <v>28</v>
      </c>
      <c r="W18" s="9">
        <v>14</v>
      </c>
      <c r="X18" s="20"/>
      <c r="Y18" s="9" t="s">
        <v>27</v>
      </c>
      <c r="Z18" s="9" t="s">
        <v>28</v>
      </c>
      <c r="AA18" s="9">
        <v>14</v>
      </c>
      <c r="AB18" s="20"/>
      <c r="AC18" s="9" t="s">
        <v>27</v>
      </c>
      <c r="AD18" s="9" t="s">
        <v>28</v>
      </c>
      <c r="AE18" s="9">
        <v>14</v>
      </c>
      <c r="AF18" s="20"/>
    </row>
    <row r="19" spans="1:32" x14ac:dyDescent="0.2">
      <c r="A19" s="9" t="s">
        <v>33</v>
      </c>
      <c r="B19" s="9" t="s">
        <v>34</v>
      </c>
      <c r="C19" s="9">
        <v>12</v>
      </c>
      <c r="D19" s="21"/>
      <c r="E19" s="9" t="s">
        <v>33</v>
      </c>
      <c r="F19" s="9" t="s">
        <v>34</v>
      </c>
      <c r="G19" s="9">
        <v>22</v>
      </c>
      <c r="H19" s="21"/>
      <c r="I19" s="9" t="s">
        <v>33</v>
      </c>
      <c r="J19" s="9" t="s">
        <v>34</v>
      </c>
      <c r="K19" s="9">
        <v>12</v>
      </c>
      <c r="L19" s="21"/>
      <c r="M19" s="9" t="s">
        <v>33</v>
      </c>
      <c r="N19" s="9" t="s">
        <v>34</v>
      </c>
      <c r="O19" s="9">
        <v>12</v>
      </c>
      <c r="P19" s="21"/>
      <c r="Q19" s="9" t="s">
        <v>33</v>
      </c>
      <c r="R19" s="9" t="s">
        <v>34</v>
      </c>
      <c r="S19" s="9">
        <v>22</v>
      </c>
      <c r="T19" s="21"/>
      <c r="U19" s="9" t="s">
        <v>33</v>
      </c>
      <c r="V19" s="9" t="s">
        <v>34</v>
      </c>
      <c r="W19" s="9">
        <v>12</v>
      </c>
      <c r="X19" s="21"/>
      <c r="Y19" s="9" t="s">
        <v>33</v>
      </c>
      <c r="Z19" s="9" t="s">
        <v>34</v>
      </c>
      <c r="AA19" s="9">
        <v>22</v>
      </c>
      <c r="AB19" s="21"/>
      <c r="AC19" s="9" t="s">
        <v>33</v>
      </c>
      <c r="AD19" s="9" t="s">
        <v>34</v>
      </c>
      <c r="AE19" s="9">
        <v>22</v>
      </c>
      <c r="AF19" s="21"/>
    </row>
    <row r="20" spans="1:32" ht="25.5" x14ac:dyDescent="0.2">
      <c r="A20" s="9" t="s">
        <v>37</v>
      </c>
      <c r="B20" s="9" t="s">
        <v>38</v>
      </c>
      <c r="C20" s="9">
        <v>2</v>
      </c>
      <c r="D20" s="21"/>
      <c r="E20" s="9" t="s">
        <v>37</v>
      </c>
      <c r="F20" s="9" t="s">
        <v>38</v>
      </c>
      <c r="G20" s="9">
        <v>14</v>
      </c>
      <c r="H20" s="21"/>
      <c r="I20" s="9" t="s">
        <v>37</v>
      </c>
      <c r="J20" s="9" t="s">
        <v>38</v>
      </c>
      <c r="K20" s="9">
        <v>2</v>
      </c>
      <c r="L20" s="21"/>
      <c r="M20" s="9" t="s">
        <v>37</v>
      </c>
      <c r="N20" s="9" t="s">
        <v>38</v>
      </c>
      <c r="O20" s="9">
        <v>2</v>
      </c>
      <c r="P20" s="21"/>
      <c r="Q20" s="9" t="s">
        <v>37</v>
      </c>
      <c r="R20" s="9" t="s">
        <v>38</v>
      </c>
      <c r="S20" s="9">
        <v>14</v>
      </c>
      <c r="T20" s="21"/>
      <c r="U20" s="9" t="s">
        <v>37</v>
      </c>
      <c r="V20" s="9" t="s">
        <v>38</v>
      </c>
      <c r="W20" s="9">
        <v>2</v>
      </c>
      <c r="X20" s="21"/>
      <c r="Y20" s="9" t="s">
        <v>37</v>
      </c>
      <c r="Z20" s="9" t="s">
        <v>38</v>
      </c>
      <c r="AA20" s="9">
        <v>14</v>
      </c>
      <c r="AB20" s="21"/>
      <c r="AC20" s="9" t="s">
        <v>37</v>
      </c>
      <c r="AD20" s="9" t="s">
        <v>38</v>
      </c>
      <c r="AE20" s="9">
        <v>14</v>
      </c>
      <c r="AF20" s="21"/>
    </row>
    <row r="21" spans="1:32" ht="76.5" x14ac:dyDescent="0.2">
      <c r="A21" s="9" t="s">
        <v>39</v>
      </c>
      <c r="B21" s="9" t="s">
        <v>40</v>
      </c>
      <c r="C21" s="9">
        <v>5</v>
      </c>
      <c r="D21" s="21"/>
      <c r="E21" s="9" t="s">
        <v>39</v>
      </c>
      <c r="F21" s="9" t="s">
        <v>40</v>
      </c>
      <c r="G21" s="9">
        <v>5</v>
      </c>
      <c r="H21" s="21"/>
      <c r="I21" s="9" t="s">
        <v>39</v>
      </c>
      <c r="J21" s="9" t="s">
        <v>40</v>
      </c>
      <c r="K21" s="9">
        <v>5</v>
      </c>
      <c r="L21" s="21"/>
      <c r="M21" s="9" t="s">
        <v>39</v>
      </c>
      <c r="N21" s="9" t="s">
        <v>40</v>
      </c>
      <c r="O21" s="9">
        <v>5</v>
      </c>
      <c r="P21" s="21"/>
      <c r="Q21" s="9" t="s">
        <v>39</v>
      </c>
      <c r="R21" s="9" t="s">
        <v>40</v>
      </c>
      <c r="S21" s="9">
        <v>5</v>
      </c>
      <c r="T21" s="21"/>
      <c r="U21" s="9" t="s">
        <v>39</v>
      </c>
      <c r="V21" s="9" t="s">
        <v>40</v>
      </c>
      <c r="W21" s="9">
        <v>5</v>
      </c>
      <c r="X21" s="21"/>
      <c r="Y21" s="9" t="s">
        <v>39</v>
      </c>
      <c r="Z21" s="9" t="s">
        <v>40</v>
      </c>
      <c r="AA21" s="9">
        <v>5</v>
      </c>
      <c r="AB21" s="21"/>
      <c r="AC21" s="9" t="s">
        <v>39</v>
      </c>
      <c r="AD21" s="9" t="s">
        <v>40</v>
      </c>
      <c r="AE21" s="9">
        <v>5</v>
      </c>
      <c r="AF21" s="21"/>
    </row>
    <row r="22" spans="1:32" ht="38.25" x14ac:dyDescent="0.2">
      <c r="A22" s="9" t="s">
        <v>41</v>
      </c>
      <c r="B22" s="9" t="s">
        <v>42</v>
      </c>
      <c r="C22" s="9">
        <v>62</v>
      </c>
      <c r="D22" s="21"/>
      <c r="E22" s="9" t="s">
        <v>41</v>
      </c>
      <c r="F22" s="9" t="s">
        <v>42</v>
      </c>
      <c r="G22" s="9">
        <v>85</v>
      </c>
      <c r="H22" s="21"/>
      <c r="I22" s="9" t="s">
        <v>41</v>
      </c>
      <c r="J22" s="9" t="s">
        <v>42</v>
      </c>
      <c r="K22" s="9">
        <v>62</v>
      </c>
      <c r="L22" s="21"/>
      <c r="M22" s="9" t="s">
        <v>41</v>
      </c>
      <c r="N22" s="9" t="s">
        <v>42</v>
      </c>
      <c r="O22" s="9">
        <v>62</v>
      </c>
      <c r="P22" s="21"/>
      <c r="Q22" s="9" t="s">
        <v>41</v>
      </c>
      <c r="R22" s="9" t="s">
        <v>42</v>
      </c>
      <c r="S22" s="9">
        <v>85</v>
      </c>
      <c r="T22" s="21"/>
      <c r="U22" s="9" t="s">
        <v>41</v>
      </c>
      <c r="V22" s="9" t="s">
        <v>42</v>
      </c>
      <c r="W22" s="9">
        <v>62</v>
      </c>
      <c r="X22" s="21"/>
      <c r="Y22" s="9" t="s">
        <v>41</v>
      </c>
      <c r="Z22" s="9" t="s">
        <v>42</v>
      </c>
      <c r="AA22" s="9">
        <v>85</v>
      </c>
      <c r="AB22" s="21"/>
      <c r="AC22" s="9" t="s">
        <v>41</v>
      </c>
      <c r="AD22" s="9" t="s">
        <v>42</v>
      </c>
      <c r="AE22" s="9">
        <v>85</v>
      </c>
      <c r="AF22" s="21"/>
    </row>
    <row r="23" spans="1:32" ht="25.5" x14ac:dyDescent="0.2">
      <c r="A23" s="9" t="s">
        <v>49</v>
      </c>
      <c r="B23" s="9" t="s">
        <v>50</v>
      </c>
      <c r="C23" s="9">
        <v>20</v>
      </c>
      <c r="D23" s="21"/>
      <c r="E23" s="9" t="s">
        <v>49</v>
      </c>
      <c r="F23" s="9" t="s">
        <v>50</v>
      </c>
      <c r="G23" s="9">
        <v>20</v>
      </c>
      <c r="H23" s="21"/>
      <c r="I23" s="9" t="s">
        <v>49</v>
      </c>
      <c r="J23" s="9" t="s">
        <v>50</v>
      </c>
      <c r="K23" s="9">
        <v>20</v>
      </c>
      <c r="L23" s="21"/>
      <c r="M23" s="9" t="s">
        <v>49</v>
      </c>
      <c r="N23" s="9" t="s">
        <v>50</v>
      </c>
      <c r="O23" s="9">
        <v>20</v>
      </c>
      <c r="P23" s="21"/>
      <c r="Q23" s="9" t="s">
        <v>49</v>
      </c>
      <c r="R23" s="9" t="s">
        <v>50</v>
      </c>
      <c r="S23" s="9">
        <v>20</v>
      </c>
      <c r="T23" s="21"/>
      <c r="U23" s="9" t="s">
        <v>49</v>
      </c>
      <c r="V23" s="9" t="s">
        <v>50</v>
      </c>
      <c r="W23" s="9">
        <v>20</v>
      </c>
      <c r="X23" s="21"/>
      <c r="Y23" s="9" t="s">
        <v>49</v>
      </c>
      <c r="Z23" s="9" t="s">
        <v>50</v>
      </c>
      <c r="AA23" s="9">
        <v>20</v>
      </c>
      <c r="AB23" s="21"/>
      <c r="AC23" s="9" t="s">
        <v>49</v>
      </c>
      <c r="AD23" s="9" t="s">
        <v>50</v>
      </c>
      <c r="AE23" s="9">
        <v>20</v>
      </c>
      <c r="AF23" s="21"/>
    </row>
    <row r="24" spans="1:32" ht="38.25" x14ac:dyDescent="0.2">
      <c r="A24" s="10" t="s">
        <v>43</v>
      </c>
      <c r="B24" s="10" t="s">
        <v>44</v>
      </c>
      <c r="C24" s="10">
        <v>0</v>
      </c>
      <c r="D24" s="21"/>
      <c r="E24" s="9" t="s">
        <v>43</v>
      </c>
      <c r="F24" s="9" t="s">
        <v>44</v>
      </c>
      <c r="G24" s="9">
        <v>5</v>
      </c>
      <c r="H24" s="21"/>
      <c r="I24" s="10" t="s">
        <v>43</v>
      </c>
      <c r="J24" s="10" t="s">
        <v>44</v>
      </c>
      <c r="K24" s="10">
        <v>0</v>
      </c>
      <c r="L24" s="21"/>
      <c r="M24" s="10" t="s">
        <v>43</v>
      </c>
      <c r="N24" s="10" t="s">
        <v>44</v>
      </c>
      <c r="O24" s="10">
        <v>0</v>
      </c>
      <c r="P24" s="21"/>
      <c r="Q24" s="9" t="s">
        <v>43</v>
      </c>
      <c r="R24" s="9" t="s">
        <v>44</v>
      </c>
      <c r="S24" s="9">
        <v>5</v>
      </c>
      <c r="T24" s="21"/>
      <c r="U24" s="10" t="s">
        <v>43</v>
      </c>
      <c r="V24" s="10" t="s">
        <v>44</v>
      </c>
      <c r="W24" s="10">
        <v>0</v>
      </c>
      <c r="X24" s="21"/>
      <c r="Y24" s="9" t="s">
        <v>43</v>
      </c>
      <c r="Z24" s="9" t="s">
        <v>44</v>
      </c>
      <c r="AA24" s="9">
        <v>5</v>
      </c>
      <c r="AB24" s="21"/>
      <c r="AC24" s="9" t="s">
        <v>43</v>
      </c>
      <c r="AD24" s="9" t="s">
        <v>44</v>
      </c>
      <c r="AE24" s="9">
        <v>5</v>
      </c>
      <c r="AF24" s="21"/>
    </row>
    <row r="25" spans="1:32" ht="25.5" x14ac:dyDescent="0.2">
      <c r="A25" s="11" t="s">
        <v>51</v>
      </c>
      <c r="B25" s="11" t="s">
        <v>52</v>
      </c>
      <c r="C25" s="11">
        <v>35</v>
      </c>
      <c r="D25" s="21"/>
      <c r="E25" s="9" t="s">
        <v>51</v>
      </c>
      <c r="F25" s="9" t="s">
        <v>52</v>
      </c>
      <c r="G25" s="9">
        <v>35</v>
      </c>
      <c r="H25" s="21"/>
      <c r="I25" s="11" t="s">
        <v>51</v>
      </c>
      <c r="J25" s="11" t="s">
        <v>52</v>
      </c>
      <c r="K25" s="11">
        <v>35</v>
      </c>
      <c r="L25" s="21"/>
      <c r="M25" s="11" t="s">
        <v>51</v>
      </c>
      <c r="N25" s="11" t="s">
        <v>52</v>
      </c>
      <c r="O25" s="11">
        <v>35</v>
      </c>
      <c r="P25" s="21"/>
      <c r="Q25" s="9" t="s">
        <v>51</v>
      </c>
      <c r="R25" s="9" t="s">
        <v>52</v>
      </c>
      <c r="S25" s="9">
        <v>35</v>
      </c>
      <c r="T25" s="21"/>
      <c r="U25" s="11" t="s">
        <v>51</v>
      </c>
      <c r="V25" s="11" t="s">
        <v>52</v>
      </c>
      <c r="W25" s="11">
        <v>35</v>
      </c>
      <c r="X25" s="21"/>
      <c r="Y25" s="9" t="s">
        <v>51</v>
      </c>
      <c r="Z25" s="9" t="s">
        <v>52</v>
      </c>
      <c r="AA25" s="9">
        <v>35</v>
      </c>
      <c r="AB25" s="21"/>
      <c r="AC25" s="9" t="s">
        <v>51</v>
      </c>
      <c r="AD25" s="9" t="s">
        <v>52</v>
      </c>
      <c r="AE25" s="9">
        <v>35</v>
      </c>
      <c r="AF25" s="21"/>
    </row>
    <row r="26" spans="1:32" ht="13.5" thickBot="1" x14ac:dyDescent="0.25">
      <c r="A26" s="15" t="s">
        <v>45</v>
      </c>
      <c r="B26" s="16"/>
      <c r="C26" s="12">
        <f>SUM(C18:C25)</f>
        <v>150</v>
      </c>
      <c r="D26" s="14">
        <v>6.62</v>
      </c>
      <c r="E26" s="15" t="s">
        <v>45</v>
      </c>
      <c r="F26" s="16"/>
      <c r="G26" s="12">
        <f>SUM(G18:G25)</f>
        <v>200</v>
      </c>
      <c r="H26" s="14">
        <v>3.12</v>
      </c>
      <c r="I26" s="15" t="s">
        <v>45</v>
      </c>
      <c r="J26" s="16"/>
      <c r="K26" s="12">
        <f>SUM(K18:K25)</f>
        <v>150</v>
      </c>
      <c r="L26" s="14">
        <v>6.62</v>
      </c>
      <c r="M26" s="15" t="s">
        <v>45</v>
      </c>
      <c r="N26" s="16"/>
      <c r="O26" s="12">
        <f>SUM(O18:O25)</f>
        <v>150</v>
      </c>
      <c r="P26" s="14">
        <v>6.62</v>
      </c>
      <c r="Q26" s="15" t="s">
        <v>45</v>
      </c>
      <c r="R26" s="16"/>
      <c r="S26" s="12">
        <f>SUM(S18:S25)</f>
        <v>200</v>
      </c>
      <c r="T26" s="14">
        <v>3.12</v>
      </c>
      <c r="U26" s="15" t="s">
        <v>45</v>
      </c>
      <c r="V26" s="16"/>
      <c r="W26" s="12">
        <f>SUM(W18:W25)</f>
        <v>150</v>
      </c>
      <c r="X26" s="14">
        <v>6.62</v>
      </c>
      <c r="Y26" s="15" t="s">
        <v>45</v>
      </c>
      <c r="Z26" s="16"/>
      <c r="AA26" s="12">
        <f>SUM(AA18:AA25)</f>
        <v>200</v>
      </c>
      <c r="AB26" s="14">
        <v>3.12</v>
      </c>
      <c r="AC26" s="15" t="s">
        <v>45</v>
      </c>
      <c r="AD26" s="16"/>
      <c r="AE26" s="12">
        <f>SUM(AE18:AE25)</f>
        <v>200</v>
      </c>
      <c r="AF26" s="14">
        <v>3.12</v>
      </c>
    </row>
    <row r="27" spans="1:32" ht="50.1" customHeight="1" x14ac:dyDescent="0.2">
      <c r="A27" s="17" t="s">
        <v>53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</sheetData>
  <mergeCells count="81">
    <mergeCell ref="Y1:AB1"/>
    <mergeCell ref="AC1:AF1"/>
    <mergeCell ref="A2:D2"/>
    <mergeCell ref="E2:H2"/>
    <mergeCell ref="I2:L2"/>
    <mergeCell ref="M2:P2"/>
    <mergeCell ref="Q2:T2"/>
    <mergeCell ref="U2:X2"/>
    <mergeCell ref="Y2:AB2"/>
    <mergeCell ref="AC2:AF2"/>
    <mergeCell ref="A1:D1"/>
    <mergeCell ref="E1:H1"/>
    <mergeCell ref="I1:L1"/>
    <mergeCell ref="M1:P1"/>
    <mergeCell ref="Q1:T1"/>
    <mergeCell ref="U1:X1"/>
    <mergeCell ref="Y3:AB3"/>
    <mergeCell ref="AC3:AF3"/>
    <mergeCell ref="A4:B4"/>
    <mergeCell ref="E4:F4"/>
    <mergeCell ref="I4:J4"/>
    <mergeCell ref="M4:N4"/>
    <mergeCell ref="Q4:R4"/>
    <mergeCell ref="U4:V4"/>
    <mergeCell ref="Y4:Z4"/>
    <mergeCell ref="AC4:AD4"/>
    <mergeCell ref="A3:D3"/>
    <mergeCell ref="E3:H3"/>
    <mergeCell ref="I3:L3"/>
    <mergeCell ref="M3:P3"/>
    <mergeCell ref="Q3:T3"/>
    <mergeCell ref="U3:X3"/>
    <mergeCell ref="AA6:AB6"/>
    <mergeCell ref="AE6:AF6"/>
    <mergeCell ref="D7:D15"/>
    <mergeCell ref="H7:H15"/>
    <mergeCell ref="L7:L15"/>
    <mergeCell ref="P7:P15"/>
    <mergeCell ref="T7:T15"/>
    <mergeCell ref="X7:X15"/>
    <mergeCell ref="AB7:AB15"/>
    <mergeCell ref="AF7:AF15"/>
    <mergeCell ref="C6:D6"/>
    <mergeCell ref="G6:H6"/>
    <mergeCell ref="K6:L6"/>
    <mergeCell ref="O6:P6"/>
    <mergeCell ref="S6:T6"/>
    <mergeCell ref="W6:X6"/>
    <mergeCell ref="A16:B16"/>
    <mergeCell ref="E16:F16"/>
    <mergeCell ref="I16:J16"/>
    <mergeCell ref="M16:N16"/>
    <mergeCell ref="Q16:R16"/>
    <mergeCell ref="Y16:Z16"/>
    <mergeCell ref="AC16:AD16"/>
    <mergeCell ref="C17:D17"/>
    <mergeCell ref="G17:H17"/>
    <mergeCell ref="K17:L17"/>
    <mergeCell ref="O17:P17"/>
    <mergeCell ref="S17:T17"/>
    <mergeCell ref="W17:X17"/>
    <mergeCell ref="AA17:AB17"/>
    <mergeCell ref="U16:V16"/>
    <mergeCell ref="AE17:AF17"/>
    <mergeCell ref="D18:D25"/>
    <mergeCell ref="H18:H25"/>
    <mergeCell ref="L18:L25"/>
    <mergeCell ref="P18:P25"/>
    <mergeCell ref="T18:T25"/>
    <mergeCell ref="X18:X25"/>
    <mergeCell ref="AB18:AB25"/>
    <mergeCell ref="AF18:AF25"/>
    <mergeCell ref="Y26:Z26"/>
    <mergeCell ref="AC26:AD26"/>
    <mergeCell ref="A27:AF27"/>
    <mergeCell ref="A26:B26"/>
    <mergeCell ref="E26:F26"/>
    <mergeCell ref="I26:J26"/>
    <mergeCell ref="M26:N26"/>
    <mergeCell ref="Q26:R26"/>
    <mergeCell ref="U26:V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8"/>
  <sheetViews>
    <sheetView tabSelected="1" zoomScaleNormal="100" workbookViewId="0">
      <selection activeCell="M6" sqref="M6"/>
    </sheetView>
  </sheetViews>
  <sheetFormatPr defaultRowHeight="12.75" x14ac:dyDescent="0.2"/>
  <cols>
    <col min="1" max="1" width="19.140625" bestFit="1" customWidth="1"/>
    <col min="2" max="2" width="38.5703125" customWidth="1"/>
    <col min="3" max="3" width="21.42578125" customWidth="1"/>
    <col min="4" max="4" width="7" customWidth="1"/>
    <col min="5" max="5" width="7.42578125" customWidth="1"/>
    <col min="6" max="7" width="7" customWidth="1"/>
    <col min="8" max="8" width="9.5703125" customWidth="1"/>
    <col min="9" max="12" width="11.5703125" customWidth="1"/>
    <col min="13" max="13" width="17.28515625" bestFit="1" customWidth="1"/>
  </cols>
  <sheetData>
    <row r="1" spans="1:13" ht="27.75" x14ac:dyDescent="0.2">
      <c r="A1" s="35" t="s">
        <v>73</v>
      </c>
      <c r="B1" s="36"/>
      <c r="C1" s="36"/>
      <c r="D1" s="36"/>
      <c r="E1" s="36"/>
      <c r="F1" s="36"/>
      <c r="G1" s="36"/>
      <c r="H1" s="36"/>
    </row>
    <row r="2" spans="1:13" ht="13.5" thickBot="1" x14ac:dyDescent="0.25">
      <c r="A2" s="37" t="s">
        <v>54</v>
      </c>
      <c r="B2" s="38"/>
      <c r="C2" s="38"/>
      <c r="D2" s="38"/>
      <c r="E2" s="38"/>
      <c r="F2" s="38"/>
      <c r="G2" s="38"/>
      <c r="H2" s="38"/>
    </row>
    <row r="3" spans="1:13" ht="51.75" thickBot="1" x14ac:dyDescent="0.25">
      <c r="A3" s="39" t="s">
        <v>55</v>
      </c>
      <c r="B3" s="40"/>
      <c r="C3" s="41" t="s">
        <v>56</v>
      </c>
      <c r="D3" s="42" t="s">
        <v>57</v>
      </c>
      <c r="E3" s="43" t="s">
        <v>58</v>
      </c>
      <c r="F3" s="43" t="s">
        <v>59</v>
      </c>
      <c r="G3" s="43" t="s">
        <v>60</v>
      </c>
      <c r="H3" s="44" t="s">
        <v>61</v>
      </c>
      <c r="I3" s="45" t="s">
        <v>62</v>
      </c>
      <c r="J3" s="46" t="s">
        <v>63</v>
      </c>
      <c r="K3" s="47" t="s">
        <v>64</v>
      </c>
      <c r="L3" s="48" t="s">
        <v>65</v>
      </c>
      <c r="M3" s="49" t="s">
        <v>66</v>
      </c>
    </row>
    <row r="4" spans="1:13" ht="18" x14ac:dyDescent="0.2">
      <c r="A4" s="50" t="s">
        <v>67</v>
      </c>
      <c r="B4" s="51" t="s">
        <v>68</v>
      </c>
      <c r="C4" s="52" t="s">
        <v>74</v>
      </c>
      <c r="D4" s="53">
        <v>800</v>
      </c>
      <c r="E4" s="54">
        <v>100</v>
      </c>
      <c r="F4" s="54">
        <v>700</v>
      </c>
      <c r="G4" s="54">
        <v>250</v>
      </c>
      <c r="H4" s="55">
        <f>F4-G4</f>
        <v>450</v>
      </c>
      <c r="I4" s="56">
        <v>634</v>
      </c>
      <c r="J4" s="57">
        <v>450</v>
      </c>
      <c r="K4" s="57">
        <v>0</v>
      </c>
      <c r="L4" s="57">
        <v>0.06</v>
      </c>
      <c r="M4" s="58">
        <f>H4*24*16*L4</f>
        <v>10368</v>
      </c>
    </row>
    <row r="5" spans="1:13" ht="18" x14ac:dyDescent="0.2">
      <c r="A5" s="59"/>
      <c r="B5" s="60"/>
      <c r="C5" s="52" t="s">
        <v>3</v>
      </c>
      <c r="D5" s="61">
        <v>600</v>
      </c>
      <c r="E5" s="62">
        <v>100</v>
      </c>
      <c r="F5" s="62">
        <v>500</v>
      </c>
      <c r="G5" s="62">
        <v>250</v>
      </c>
      <c r="H5" s="63">
        <f t="shared" ref="H5:H9" si="0">F5-G5</f>
        <v>250</v>
      </c>
      <c r="I5" s="64">
        <v>614</v>
      </c>
      <c r="J5" s="65">
        <v>250</v>
      </c>
      <c r="K5" s="65">
        <v>0</v>
      </c>
      <c r="L5" s="65">
        <v>0.27</v>
      </c>
      <c r="M5" s="66">
        <f>H5*24*5*L5</f>
        <v>8100.0000000000009</v>
      </c>
    </row>
    <row r="6" spans="1:13" ht="18" x14ac:dyDescent="0.2">
      <c r="A6" s="59"/>
      <c r="B6" s="60"/>
      <c r="C6" s="52" t="s">
        <v>4</v>
      </c>
      <c r="D6" s="61">
        <v>800</v>
      </c>
      <c r="E6" s="62">
        <v>100</v>
      </c>
      <c r="F6" s="62">
        <v>700</v>
      </c>
      <c r="G6" s="62">
        <v>250</v>
      </c>
      <c r="H6" s="63">
        <f t="shared" si="0"/>
        <v>450</v>
      </c>
      <c r="I6" s="67">
        <v>619</v>
      </c>
      <c r="J6" s="68">
        <v>450</v>
      </c>
      <c r="K6" s="65">
        <v>0</v>
      </c>
      <c r="L6" s="68">
        <v>0.06</v>
      </c>
      <c r="M6" s="66">
        <f>H6*24*2*L6</f>
        <v>1296</v>
      </c>
    </row>
    <row r="7" spans="1:13" ht="18" x14ac:dyDescent="0.2">
      <c r="A7" s="59"/>
      <c r="B7" s="60"/>
      <c r="C7" s="52" t="s">
        <v>5</v>
      </c>
      <c r="D7" s="61">
        <v>600</v>
      </c>
      <c r="E7" s="62">
        <v>100</v>
      </c>
      <c r="F7" s="62">
        <v>500</v>
      </c>
      <c r="G7" s="62">
        <v>250</v>
      </c>
      <c r="H7" s="63">
        <f t="shared" si="0"/>
        <v>250</v>
      </c>
      <c r="I7" s="67">
        <v>614</v>
      </c>
      <c r="J7" s="68">
        <v>250</v>
      </c>
      <c r="K7" s="65">
        <v>0</v>
      </c>
      <c r="L7" s="65">
        <v>0.27</v>
      </c>
      <c r="M7" s="66">
        <f>H7*24*5*L7</f>
        <v>8100.0000000000009</v>
      </c>
    </row>
    <row r="8" spans="1:13" ht="18" x14ac:dyDescent="0.2">
      <c r="A8" s="59"/>
      <c r="B8" s="60"/>
      <c r="C8" s="52" t="s">
        <v>6</v>
      </c>
      <c r="D8" s="61">
        <v>800</v>
      </c>
      <c r="E8" s="62">
        <v>100</v>
      </c>
      <c r="F8" s="62">
        <v>700</v>
      </c>
      <c r="G8" s="62">
        <v>250</v>
      </c>
      <c r="H8" s="63">
        <f t="shared" si="0"/>
        <v>450</v>
      </c>
      <c r="I8" s="67">
        <v>619</v>
      </c>
      <c r="J8" s="68">
        <v>450</v>
      </c>
      <c r="K8" s="65">
        <v>0</v>
      </c>
      <c r="L8" s="68">
        <v>0.06</v>
      </c>
      <c r="M8" s="66">
        <f>H8*24*2*L8+H8*L8</f>
        <v>1323</v>
      </c>
    </row>
    <row r="9" spans="1:13" ht="18.75" thickBot="1" x14ac:dyDescent="0.25">
      <c r="A9" s="59"/>
      <c r="B9" s="60"/>
      <c r="C9" s="52">
        <v>44865</v>
      </c>
      <c r="D9" s="98">
        <v>600</v>
      </c>
      <c r="E9" s="99">
        <v>100</v>
      </c>
      <c r="F9" s="99">
        <v>500</v>
      </c>
      <c r="G9" s="99">
        <v>250</v>
      </c>
      <c r="H9" s="102">
        <f t="shared" si="0"/>
        <v>250</v>
      </c>
      <c r="I9" s="67">
        <v>594</v>
      </c>
      <c r="J9" s="68">
        <v>250</v>
      </c>
      <c r="K9" s="65">
        <v>0</v>
      </c>
      <c r="L9" s="65">
        <v>0.27</v>
      </c>
      <c r="M9" s="66">
        <f>H9*24*1*L9</f>
        <v>1620</v>
      </c>
    </row>
    <row r="10" spans="1:13" ht="18.75" thickBot="1" x14ac:dyDescent="0.25">
      <c r="A10" s="69"/>
      <c r="B10" s="70" t="s">
        <v>69</v>
      </c>
      <c r="C10" s="71" t="s">
        <v>75</v>
      </c>
      <c r="D10" s="100">
        <v>100</v>
      </c>
      <c r="E10" s="101">
        <v>100</v>
      </c>
      <c r="F10" s="101">
        <v>0</v>
      </c>
      <c r="G10" s="101">
        <v>0</v>
      </c>
      <c r="H10" s="103">
        <f>F10-G10</f>
        <v>0</v>
      </c>
      <c r="I10" s="72">
        <v>0</v>
      </c>
      <c r="J10" s="73">
        <v>0</v>
      </c>
      <c r="K10" s="73">
        <v>0</v>
      </c>
      <c r="L10" s="73">
        <v>0</v>
      </c>
      <c r="M10" s="74">
        <f>H10*24*30*L10</f>
        <v>0</v>
      </c>
    </row>
    <row r="11" spans="1:13" ht="18" x14ac:dyDescent="0.2">
      <c r="A11" s="75" t="s">
        <v>70</v>
      </c>
      <c r="B11" s="76" t="s">
        <v>71</v>
      </c>
      <c r="C11" s="77" t="s">
        <v>0</v>
      </c>
      <c r="D11" s="78">
        <v>500</v>
      </c>
      <c r="E11" s="79">
        <v>100</v>
      </c>
      <c r="F11" s="79">
        <v>400</v>
      </c>
      <c r="G11" s="79">
        <v>250</v>
      </c>
      <c r="H11" s="80">
        <f>F11-G11</f>
        <v>150</v>
      </c>
      <c r="I11" s="81">
        <v>558</v>
      </c>
      <c r="J11" s="57">
        <v>150</v>
      </c>
      <c r="K11" s="57">
        <v>0</v>
      </c>
      <c r="L11" s="57">
        <v>6.62</v>
      </c>
      <c r="M11" s="58">
        <f>H11*24*7*L11</f>
        <v>166824</v>
      </c>
    </row>
    <row r="12" spans="1:13" ht="18" x14ac:dyDescent="0.2">
      <c r="A12" s="82"/>
      <c r="B12" s="83"/>
      <c r="C12" s="84" t="s">
        <v>1</v>
      </c>
      <c r="D12" s="85">
        <v>550</v>
      </c>
      <c r="E12" s="86">
        <v>100</v>
      </c>
      <c r="F12" s="86">
        <v>450</v>
      </c>
      <c r="G12" s="86">
        <v>250</v>
      </c>
      <c r="H12" s="87">
        <f t="shared" ref="H12:H16" si="1">F12-G12</f>
        <v>200</v>
      </c>
      <c r="I12" s="88">
        <v>595</v>
      </c>
      <c r="J12" s="65">
        <v>200</v>
      </c>
      <c r="K12" s="65">
        <v>0</v>
      </c>
      <c r="L12" s="65">
        <v>3.12</v>
      </c>
      <c r="M12" s="66">
        <f>H12*24*2*L12</f>
        <v>29952</v>
      </c>
    </row>
    <row r="13" spans="1:13" ht="18" x14ac:dyDescent="0.2">
      <c r="A13" s="82"/>
      <c r="B13" s="83"/>
      <c r="C13" s="84" t="s">
        <v>76</v>
      </c>
      <c r="D13" s="85">
        <v>500</v>
      </c>
      <c r="E13" s="86">
        <v>100</v>
      </c>
      <c r="F13" s="86">
        <v>400</v>
      </c>
      <c r="G13" s="86">
        <v>250</v>
      </c>
      <c r="H13" s="87">
        <f t="shared" si="1"/>
        <v>150</v>
      </c>
      <c r="I13" s="88">
        <v>568</v>
      </c>
      <c r="J13" s="65">
        <v>150</v>
      </c>
      <c r="K13" s="65">
        <v>0</v>
      </c>
      <c r="L13" s="65">
        <v>6.62</v>
      </c>
      <c r="M13" s="66">
        <f>H13*24*12*L13</f>
        <v>285984</v>
      </c>
    </row>
    <row r="14" spans="1:13" ht="18" x14ac:dyDescent="0.2">
      <c r="A14" s="82"/>
      <c r="B14" s="83"/>
      <c r="C14" s="84" t="s">
        <v>4</v>
      </c>
      <c r="D14" s="85">
        <v>550</v>
      </c>
      <c r="E14" s="86">
        <v>100</v>
      </c>
      <c r="F14" s="86">
        <v>450</v>
      </c>
      <c r="G14" s="86">
        <v>250</v>
      </c>
      <c r="H14" s="87">
        <f t="shared" si="1"/>
        <v>200</v>
      </c>
      <c r="I14" s="88">
        <v>595</v>
      </c>
      <c r="J14" s="65">
        <v>200</v>
      </c>
      <c r="K14" s="65">
        <v>0</v>
      </c>
      <c r="L14" s="65">
        <v>3.12</v>
      </c>
      <c r="M14" s="66">
        <f>H14*24*2*L14</f>
        <v>29952</v>
      </c>
    </row>
    <row r="15" spans="1:13" ht="18" x14ac:dyDescent="0.2">
      <c r="A15" s="82"/>
      <c r="B15" s="83"/>
      <c r="C15" s="84" t="s">
        <v>5</v>
      </c>
      <c r="D15" s="85">
        <v>500</v>
      </c>
      <c r="E15" s="86">
        <v>100</v>
      </c>
      <c r="F15" s="86">
        <v>400</v>
      </c>
      <c r="G15" s="86">
        <v>250</v>
      </c>
      <c r="H15" s="87">
        <f t="shared" si="1"/>
        <v>150</v>
      </c>
      <c r="I15" s="88">
        <v>570</v>
      </c>
      <c r="J15" s="65">
        <v>150</v>
      </c>
      <c r="K15" s="65">
        <v>0</v>
      </c>
      <c r="L15" s="65">
        <v>6.62</v>
      </c>
      <c r="M15" s="66">
        <f>H15*24*5*L15</f>
        <v>119160</v>
      </c>
    </row>
    <row r="16" spans="1:13" ht="18.75" thickBot="1" x14ac:dyDescent="0.25">
      <c r="A16" s="82"/>
      <c r="B16" s="83"/>
      <c r="C16" s="96" t="s">
        <v>77</v>
      </c>
      <c r="D16" s="85">
        <v>550</v>
      </c>
      <c r="E16" s="86">
        <v>100</v>
      </c>
      <c r="F16" s="89">
        <v>450</v>
      </c>
      <c r="G16" s="86">
        <v>250</v>
      </c>
      <c r="H16" s="87">
        <f t="shared" si="1"/>
        <v>200</v>
      </c>
      <c r="I16" s="104">
        <v>595</v>
      </c>
      <c r="J16" s="68">
        <v>200</v>
      </c>
      <c r="K16" s="68">
        <v>0</v>
      </c>
      <c r="L16" s="68">
        <v>3.12</v>
      </c>
      <c r="M16" s="105">
        <f>H16*24*3*L16+H16*L16</f>
        <v>45552</v>
      </c>
    </row>
    <row r="17" spans="1:13" ht="18.75" thickBot="1" x14ac:dyDescent="0.25">
      <c r="A17" s="90"/>
      <c r="B17" s="91" t="s">
        <v>72</v>
      </c>
      <c r="C17" s="97" t="s">
        <v>75</v>
      </c>
      <c r="D17" s="92">
        <v>100</v>
      </c>
      <c r="E17" s="93">
        <v>100</v>
      </c>
      <c r="F17" s="93">
        <v>0</v>
      </c>
      <c r="G17" s="93">
        <v>0</v>
      </c>
      <c r="H17" s="94">
        <f>F17-G17</f>
        <v>0</v>
      </c>
      <c r="I17" s="72">
        <v>0</v>
      </c>
      <c r="J17" s="73">
        <v>0</v>
      </c>
      <c r="K17" s="73">
        <v>0</v>
      </c>
      <c r="L17" s="73">
        <v>0</v>
      </c>
      <c r="M17" s="74">
        <f>H17*24*30*L17</f>
        <v>0</v>
      </c>
    </row>
    <row r="18" spans="1:13" ht="14.25" x14ac:dyDescent="0.2">
      <c r="M18" s="95">
        <f>SUM(M4:M17)</f>
        <v>708231</v>
      </c>
    </row>
  </sheetData>
  <mergeCells count="7">
    <mergeCell ref="A1:H1"/>
    <mergeCell ref="A2:H2"/>
    <mergeCell ref="A3:B3"/>
    <mergeCell ref="A4:A10"/>
    <mergeCell ref="B4:B9"/>
    <mergeCell ref="A11:A17"/>
    <mergeCell ref="B11:B16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2022-09-15T10:40:32Z</dcterms:created>
  <dcterms:modified xsi:type="dcterms:W3CDTF">2022-09-15T11:09:49Z</dcterms:modified>
</cp:coreProperties>
</file>