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20" yWindow="-45" windowWidth="14700" windowHeight="12630"/>
  </bookViews>
  <sheets>
    <sheet name="Bilant-Financial position" sheetId="1" r:id="rId1"/>
    <sheet name="CPP-Profit or Los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5" i="2" l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F28" i="2" l="1"/>
  <c r="F38" i="1"/>
  <c r="E12" i="1" l="1"/>
  <c r="F46" i="1"/>
  <c r="E28" i="2" l="1"/>
  <c r="E22" i="2"/>
  <c r="F11" i="2"/>
  <c r="E11" i="2"/>
  <c r="E34" i="1"/>
  <c r="F20" i="1"/>
  <c r="F22" i="1" s="1"/>
  <c r="E24" i="2" l="1"/>
  <c r="E31" i="2" s="1"/>
  <c r="E35" i="2" s="1"/>
  <c r="E38" i="1"/>
  <c r="F57" i="1"/>
  <c r="F59" i="1" s="1"/>
  <c r="F35" i="2"/>
  <c r="E22" i="1"/>
</calcChain>
</file>

<file path=xl/sharedStrings.xml><?xml version="1.0" encoding="utf-8"?>
<sst xmlns="http://schemas.openxmlformats.org/spreadsheetml/2006/main" count="150" uniqueCount="144">
  <si>
    <t>CNTEE TRANSELECTRICA SA</t>
  </si>
  <si>
    <t>ACTIVE</t>
  </si>
  <si>
    <t xml:space="preserve"> Active imobilizate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</si>
  <si>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</si>
  <si>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</si>
  <si>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</si>
  <si>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</si>
  <si>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</si>
  <si>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</si>
  <si>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</si>
  <si>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</si>
  <si>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</si>
  <si>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</si>
  <si>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</si>
  <si>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</si>
  <si>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</si>
  <si>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</si>
  <si>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</si>
  <si>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</si>
  <si>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</si>
  <si>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</si>
  <si>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</si>
  <si>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</si>
  <si>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</si>
  <si>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</si>
  <si>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</si>
  <si>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</si>
  <si>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</si>
  <si>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</si>
  <si>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</si>
  <si>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</si>
  <si>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</si>
  <si>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</si>
  <si>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</si>
  <si>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</si>
  <si>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</si>
  <si>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</si>
  <si>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</si>
  <si>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</si>
  <si>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</si>
  <si>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</si>
  <si>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</si>
  <si>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</si>
  <si>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</si>
  <si>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</si>
  <si>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</si>
  <si>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</si>
  <si>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</si>
  <si>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</si>
  <si>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</si>
  <si>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</si>
  <si>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</si>
  <si>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</si>
  <si>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</si>
  <si>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</si>
  <si>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</si>
  <si>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</si>
  <si>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</si>
  <si>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</si>
  <si>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</si>
  <si>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</si>
  <si>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</si>
  <si>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</si>
  <si>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</si>
  <si>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</si>
  <si>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</si>
  <si>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</si>
  <si>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</si>
  <si>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</si>
  <si>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</si>
  <si>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</si>
  <si>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</si>
  <si>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</si>
  <si>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</si>
  <si>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</si>
  <si>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</si>
  <si>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</si>
  <si>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</si>
  <si>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</si>
  <si>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</si>
  <si>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</si>
  <si>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</si>
  <si>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</si>
  <si>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</si>
  <si>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</si>
  <si>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</si>
  <si>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</si>
  <si>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</si>
  <si>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</si>
  <si>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</si>
  <si>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</si>
  <si>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</si>
  <si>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</si>
  <si>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</si>
  <si>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</si>
  <si>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</si>
  <si>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</si>
  <si>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</si>
  <si>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</si>
  <si>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</si>
  <si>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</si>
  <si>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</si>
  <si>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</si>
  <si>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</si>
  <si>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</si>
  <si>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</si>
  <si>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</si>
  <si>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</si>
  <si>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</si>
  <si>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</si>
  <si>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</si>
  <si>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Interese minoritare</t>
  </si>
  <si>
    <t xml:space="preserve">   Total capitaluri proprii atribuibile proprietarilor Grupului</t>
  </si>
  <si>
    <t>Total capitaluri proprii</t>
  </si>
  <si>
    <t>Non-controlling interests</t>
  </si>
  <si>
    <t>Equity attributable to the owners of the Group</t>
  </si>
  <si>
    <t xml:space="preserve">   Capital social subscris</t>
  </si>
  <si>
    <t>Other loans and assimilated liabilities - Leasing of building</t>
  </si>
  <si>
    <t>Other loans and assimilated debts                   Building leasing</t>
  </si>
  <si>
    <t>BILANȚUL CONTABIL</t>
  </si>
  <si>
    <t xml:space="preserve">   Imobilizări corporale</t>
  </si>
  <si>
    <t xml:space="preserve">   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</si>
  <si>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</si>
  <si>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</si>
  <si>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</si>
  <si>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</si>
  <si>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</si>
  <si>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</si>
  <si>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</si>
  <si>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</si>
  <si>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</si>
  <si>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</si>
  <si>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</si>
  <si>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</si>
  <si>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</si>
  <si>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 xml:space="preserve">   Împrumuturi pe termen lung</t>
  </si>
  <si>
    <t xml:space="preserve">   Împrumuturi pe termen scurt</t>
  </si>
  <si>
    <t xml:space="preserve">   Alte  împrumuturi și datorii asimilate - Leasing clădire -termen lung</t>
  </si>
  <si>
    <t xml:space="preserve">   Alte împrumuturi și datorii asimilate - Leasing clădire -termen scurt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</si>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</sst>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10" fillId="0" borderId="0" xfId="0" applyFon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3" fontId="1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ont="1" applyFill="1" applyBorder="1"/>
    <xf numFmtId="0" fontId="11" fillId="0" borderId="0" xfId="0" applyFont="1" applyFill="1"/>
    <xf numFmtId="164" fontId="11" fillId="0" borderId="0" xfId="1" applyFont="1" applyFill="1"/>
    <xf numFmtId="0" fontId="2" fillId="0" borderId="1" xfId="0" applyFont="1" applyFill="1" applyBorder="1"/>
    <xf numFmtId="0" fontId="9" fillId="0" borderId="1" xfId="0" applyFont="1" applyFill="1" applyBorder="1"/>
    <xf numFmtId="0" fontId="0" fillId="0" borderId="0" xfId="0" applyFont="1"/>
    <xf numFmtId="0" fontId="4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9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3" fillId="0" borderId="1" xfId="0" applyNumberFormat="1" applyFont="1" applyFill="1" applyBorder="1"/>
    <xf numFmtId="41" fontId="0" fillId="0" borderId="1" xfId="0" applyNumberFormat="1" applyFont="1" applyFill="1" applyBorder="1"/>
    <xf numFmtId="41" fontId="7" fillId="0" borderId="1" xfId="1" applyNumberFormat="1" applyFont="1" applyFill="1" applyBorder="1" applyAlignment="1" applyProtection="1"/>
    <xf numFmtId="41" fontId="0" fillId="0" borderId="2" xfId="0" applyNumberFormat="1" applyFont="1" applyFill="1" applyBorder="1"/>
    <xf numFmtId="0" fontId="0" fillId="2" borderId="1" xfId="0" applyFill="1" applyBorder="1" applyAlignment="1">
      <alignment wrapText="1"/>
    </xf>
    <xf numFmtId="41" fontId="0" fillId="0" borderId="1" xfId="0" applyNumberFormat="1" applyBorder="1"/>
    <xf numFmtId="41" fontId="2" fillId="0" borderId="1" xfId="0" applyNumberFormat="1" applyFont="1" applyBorder="1"/>
    <xf numFmtId="41" fontId="13" fillId="3" borderId="1" xfId="1" applyNumberFormat="1" applyFont="1" applyFill="1" applyBorder="1" applyAlignment="1" applyProtection="1"/>
    <xf numFmtId="41" fontId="4" fillId="3" borderId="3" xfId="2" applyNumberFormat="1" applyFont="1" applyFill="1" applyBorder="1" applyAlignment="1" applyProtection="1"/>
    <xf numFmtId="0" fontId="0" fillId="0" borderId="1" xfId="0" applyBorder="1" applyAlignment="1">
      <alignment vertical="top" wrapText="1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tuatii%20financiare%20consolidate-25.03.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prins"/>
      <sheetName val="BS"/>
      <sheetName val="P&amp;L"/>
      <sheetName val="SOCE"/>
      <sheetName val="CF_conso"/>
      <sheetName val="Note"/>
      <sheetName val="Conso TB'21"/>
      <sheetName val="Aje Conso"/>
      <sheetName val="Sit TEL"/>
      <sheetName val="TB IFRS TEL"/>
      <sheetName val="IFRS Adj TEL"/>
      <sheetName val="OMF TEL"/>
      <sheetName val="Sit Smart"/>
      <sheetName val="TB IFRS Smart"/>
      <sheetName val="IFRS Adj Smart"/>
      <sheetName val="OMF Smart"/>
      <sheetName val="Sit Teletrans"/>
      <sheetName val="TB IFRS Teletrans"/>
      <sheetName val="IFRS Adj Teletrans"/>
      <sheetName val="OMF Teletrans"/>
      <sheetName val="note 7-30"/>
      <sheetName val="bilant word"/>
      <sheetName val="cpp word"/>
      <sheetName val="modif.cp word"/>
      <sheetName val="cash f word"/>
      <sheetName val="note 5-6 word"/>
      <sheetName val="nota 5-6 transelectrica"/>
      <sheetName val="nota5-6 smart"/>
      <sheetName val="nota5-6 teletrans"/>
      <sheetName val="IAS 19"/>
      <sheetName val="Obligatii privind beneficiile"/>
      <sheetName val="nota impozit amanat"/>
      <sheetName val="rezumat rap conso"/>
    </sheetNames>
    <sheetDataSet>
      <sheetData sheetId="0"/>
      <sheetData sheetId="1">
        <row r="11">
          <cell r="C11">
            <v>3881441.1472360566</v>
          </cell>
        </row>
      </sheetData>
      <sheetData sheetId="2">
        <row r="14">
          <cell r="C14">
            <v>1252286.1580900005</v>
          </cell>
        </row>
        <row r="15">
          <cell r="C15">
            <v>623720.48852999986</v>
          </cell>
        </row>
        <row r="16">
          <cell r="C16">
            <v>1822563.91805</v>
          </cell>
        </row>
        <row r="17">
          <cell r="C17">
            <v>85431.588950000005</v>
          </cell>
        </row>
        <row r="18">
          <cell r="C18">
            <v>3784002.15362</v>
          </cell>
        </row>
        <row r="21">
          <cell r="C21">
            <v>-576408.8046700001</v>
          </cell>
        </row>
        <row r="22">
          <cell r="C22">
            <v>-1809588.0625799999</v>
          </cell>
        </row>
        <row r="23">
          <cell r="C23">
            <v>-609608.09272000007</v>
          </cell>
        </row>
        <row r="24">
          <cell r="C24">
            <v>-283790.93172219285</v>
          </cell>
        </row>
        <row r="25">
          <cell r="C25">
            <v>-317510.00255000009</v>
          </cell>
        </row>
        <row r="26">
          <cell r="C26">
            <v>-60287.577420000009</v>
          </cell>
        </row>
        <row r="27">
          <cell r="C27">
            <v>-31316.713179999995</v>
          </cell>
        </row>
        <row r="28">
          <cell r="C28">
            <v>-84003.132755863349</v>
          </cell>
        </row>
        <row r="29">
          <cell r="C29">
            <v>-3772513.317598057</v>
          </cell>
        </row>
        <row r="31">
          <cell r="C31">
            <v>11488.836021943018</v>
          </cell>
        </row>
        <row r="33">
          <cell r="C33">
            <v>6668.9038499999997</v>
          </cell>
        </row>
        <row r="34">
          <cell r="C34">
            <v>-15897.971792061806</v>
          </cell>
        </row>
        <row r="35">
          <cell r="C35">
            <v>-9229.0679420618071</v>
          </cell>
        </row>
        <row r="37">
          <cell r="C37">
            <v>2259.7680798812107</v>
          </cell>
        </row>
        <row r="41">
          <cell r="C41">
            <v>-955.87418781393399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tabSelected="1" topLeftCell="A19" workbookViewId="0">
      <selection activeCell="C41" sqref="C41:C45"/>
    </sheetView>
  </sheetViews>
  <sheetFormatPr defaultRowHeight="15" x14ac:dyDescent="0.25"/>
  <cols>
    <col min="1" max="1" width="42.28515625" customWidth="1"/>
    <col min="2" max="2" width="53.140625" customWidth="1"/>
    <col min="3" max="3" width="12.140625" customWidth="1"/>
    <col min="4" max="5" width="12.7109375" customWidth="1"/>
    <col min="6" max="6" width="12.7109375" style="26" customWidth="1"/>
    <col min="9" max="9" width="10.85546875" bestFit="1" customWidth="1"/>
  </cols>
  <sheetData>
    <row r="2" spans="1:10" x14ac:dyDescent="0.25">
      <c r="A2" s="19" t="s">
        <v>109</v>
      </c>
      <c r="B2" s="19" t="s">
        <v>110</v>
      </c>
      <c r="C2" s="19"/>
      <c r="D2" s="19"/>
    </row>
    <row r="4" spans="1:10" x14ac:dyDescent="0.25">
      <c r="A4" s="1" t="s">
        <v>83</v>
      </c>
      <c r="B4" s="1" t="s">
        <v>0</v>
      </c>
      <c r="C4" s="20">
        <v>44561</v>
      </c>
      <c r="D4" s="20">
        <v>44196</v>
      </c>
      <c r="E4" s="20">
        <v>43830</v>
      </c>
      <c r="F4" s="27">
        <v>43465</v>
      </c>
    </row>
    <row r="5" spans="1:10" x14ac:dyDescent="0.25">
      <c r="A5" s="1" t="s">
        <v>82</v>
      </c>
      <c r="B5" s="1" t="s">
        <v>119</v>
      </c>
      <c r="C5" s="1"/>
      <c r="D5" s="1"/>
      <c r="E5" s="2"/>
      <c r="F5" s="21"/>
      <c r="H5" s="22"/>
      <c r="I5" s="22"/>
    </row>
    <row r="6" spans="1:10" x14ac:dyDescent="0.25">
      <c r="A6" s="1" t="s">
        <v>43</v>
      </c>
      <c r="B6" s="1" t="s">
        <v>1</v>
      </c>
      <c r="C6" s="1"/>
      <c r="D6" s="1"/>
      <c r="E6" s="2"/>
      <c r="F6" s="21"/>
      <c r="H6" s="22"/>
      <c r="I6" s="22"/>
    </row>
    <row r="7" spans="1:10" x14ac:dyDescent="0.25">
      <c r="A7" s="1" t="s">
        <v>44</v>
      </c>
      <c r="B7" s="1" t="s">
        <v>2</v>
      </c>
      <c r="C7" s="1"/>
      <c r="D7" s="1"/>
      <c r="E7" s="2"/>
      <c r="F7" s="21"/>
      <c r="H7" s="22"/>
      <c r="I7" s="22"/>
    </row>
    <row r="8" spans="1:10" x14ac:dyDescent="0.25">
      <c r="A8" s="2" t="s">
        <v>45</v>
      </c>
      <c r="B8" s="2" t="s">
        <v>120</v>
      </c>
      <c r="C8" s="25">
        <v>3881441.1472360566</v>
      </c>
      <c r="D8" s="25">
        <v>3636262</v>
      </c>
      <c r="E8" s="25">
        <v>3518276</v>
      </c>
      <c r="F8" s="28">
        <v>3043346</v>
      </c>
      <c r="H8" s="22"/>
      <c r="I8" s="24"/>
      <c r="J8" s="24"/>
    </row>
    <row r="9" spans="1:10" ht="30" x14ac:dyDescent="0.25">
      <c r="A9" s="2"/>
      <c r="B9" s="42" t="s">
        <v>121</v>
      </c>
      <c r="C9" s="25">
        <v>32690.372186661265</v>
      </c>
      <c r="D9" s="25">
        <v>37773</v>
      </c>
      <c r="E9" s="25">
        <v>6329</v>
      </c>
      <c r="F9" s="28"/>
      <c r="H9" s="22"/>
      <c r="I9" s="24"/>
      <c r="J9" s="24"/>
    </row>
    <row r="10" spans="1:10" x14ac:dyDescent="0.25">
      <c r="A10" s="2" t="s">
        <v>46</v>
      </c>
      <c r="B10" s="2" t="s">
        <v>122</v>
      </c>
      <c r="C10" s="25">
        <v>7404.1357099999859</v>
      </c>
      <c r="D10" s="25">
        <v>7310</v>
      </c>
      <c r="E10" s="25">
        <v>30258</v>
      </c>
      <c r="F10" s="28">
        <v>23152</v>
      </c>
      <c r="H10" s="22"/>
      <c r="I10" s="24"/>
      <c r="J10" s="24"/>
    </row>
    <row r="11" spans="1:10" x14ac:dyDescent="0.25">
      <c r="A11" s="2" t="s">
        <v>47</v>
      </c>
      <c r="B11" s="2" t="s">
        <v>123</v>
      </c>
      <c r="C11" s="25">
        <v>36339.943310000002</v>
      </c>
      <c r="D11" s="25">
        <v>36340</v>
      </c>
      <c r="E11" s="25">
        <v>29769</v>
      </c>
      <c r="F11" s="28">
        <v>34843</v>
      </c>
      <c r="H11" s="22"/>
      <c r="I11" s="24"/>
      <c r="J11" s="24"/>
    </row>
    <row r="12" spans="1:10" x14ac:dyDescent="0.25">
      <c r="A12" s="4" t="s">
        <v>48</v>
      </c>
      <c r="B12" s="4" t="s">
        <v>3</v>
      </c>
      <c r="C12" s="5">
        <v>3957875.5984427179</v>
      </c>
      <c r="D12" s="5">
        <v>3717685</v>
      </c>
      <c r="E12" s="5">
        <f>SUM(E8:E11)</f>
        <v>3584632</v>
      </c>
      <c r="F12" s="29">
        <v>3101342</v>
      </c>
      <c r="H12" s="22"/>
      <c r="I12" s="24"/>
      <c r="J12" s="24"/>
    </row>
    <row r="13" spans="1:10" x14ac:dyDescent="0.25">
      <c r="A13" s="1"/>
      <c r="B13" s="1"/>
      <c r="C13" s="1"/>
      <c r="D13" s="6"/>
      <c r="E13" s="6"/>
      <c r="F13" s="30"/>
      <c r="H13" s="22"/>
      <c r="I13" s="24"/>
      <c r="J13" s="24"/>
    </row>
    <row r="14" spans="1:10" x14ac:dyDescent="0.25">
      <c r="A14" s="1" t="s">
        <v>49</v>
      </c>
      <c r="B14" s="1" t="s">
        <v>4</v>
      </c>
      <c r="C14" s="1"/>
      <c r="D14" s="6"/>
      <c r="E14" s="6"/>
      <c r="F14" s="30"/>
      <c r="H14" s="22"/>
      <c r="I14" s="24"/>
      <c r="J14" s="24"/>
    </row>
    <row r="15" spans="1:10" x14ac:dyDescent="0.25">
      <c r="A15" s="7" t="s">
        <v>50</v>
      </c>
      <c r="B15" s="7" t="s">
        <v>5</v>
      </c>
      <c r="C15" s="25">
        <v>48680.754417000011</v>
      </c>
      <c r="D15" s="25">
        <v>47640</v>
      </c>
      <c r="E15" s="25">
        <v>47412</v>
      </c>
      <c r="F15" s="31">
        <v>54085</v>
      </c>
      <c r="H15" s="22"/>
      <c r="I15" s="24"/>
      <c r="J15" s="24"/>
    </row>
    <row r="16" spans="1:10" x14ac:dyDescent="0.25">
      <c r="A16" s="2" t="s">
        <v>51</v>
      </c>
      <c r="B16" s="2" t="s">
        <v>124</v>
      </c>
      <c r="C16" s="25">
        <v>2985892.68145</v>
      </c>
      <c r="D16" s="25">
        <v>854250</v>
      </c>
      <c r="E16" s="25">
        <v>710334</v>
      </c>
      <c r="F16" s="28">
        <v>1069938</v>
      </c>
      <c r="H16" s="22"/>
      <c r="I16" s="24"/>
      <c r="J16" s="24"/>
    </row>
    <row r="17" spans="1:10" x14ac:dyDescent="0.25">
      <c r="A17" s="2" t="s">
        <v>54</v>
      </c>
      <c r="B17" s="2" t="s">
        <v>7</v>
      </c>
      <c r="C17" s="25">
        <v>21112.238140000001</v>
      </c>
      <c r="D17" s="25">
        <v>1248</v>
      </c>
      <c r="E17" s="25">
        <v>0</v>
      </c>
      <c r="F17" s="28">
        <v>0</v>
      </c>
      <c r="H17" s="22"/>
      <c r="I17" s="24"/>
      <c r="J17" s="24"/>
    </row>
    <row r="18" spans="1:10" x14ac:dyDescent="0.25">
      <c r="A18" s="2" t="s">
        <v>52</v>
      </c>
      <c r="B18" s="2" t="s">
        <v>6</v>
      </c>
      <c r="C18" s="25">
        <v>0</v>
      </c>
      <c r="D18" s="25">
        <v>0</v>
      </c>
      <c r="E18" s="25">
        <v>85000</v>
      </c>
      <c r="F18" s="28">
        <v>0</v>
      </c>
      <c r="H18" s="22"/>
      <c r="I18" s="24"/>
      <c r="J18" s="24"/>
    </row>
    <row r="19" spans="1:10" x14ac:dyDescent="0.25">
      <c r="A19" s="2" t="s">
        <v>53</v>
      </c>
      <c r="B19" s="2" t="s">
        <v>125</v>
      </c>
      <c r="C19" s="25">
        <v>264656</v>
      </c>
      <c r="D19" s="25">
        <v>569847</v>
      </c>
      <c r="E19" s="25">
        <v>339630</v>
      </c>
      <c r="F19" s="28">
        <v>505494</v>
      </c>
      <c r="H19" s="22"/>
      <c r="I19" s="24"/>
      <c r="J19" s="24"/>
    </row>
    <row r="20" spans="1:10" x14ac:dyDescent="0.25">
      <c r="A20" s="1" t="s">
        <v>55</v>
      </c>
      <c r="B20" s="1" t="s">
        <v>8</v>
      </c>
      <c r="C20" s="30">
        <v>3320342.2857369999</v>
      </c>
      <c r="D20" s="30">
        <v>1472985</v>
      </c>
      <c r="E20" s="30">
        <v>1182377</v>
      </c>
      <c r="F20" s="30">
        <f>SUM(F15:F19)</f>
        <v>1629517</v>
      </c>
      <c r="H20" s="22"/>
      <c r="I20" s="24"/>
      <c r="J20" s="24"/>
    </row>
    <row r="21" spans="1:10" x14ac:dyDescent="0.25">
      <c r="A21" s="2"/>
      <c r="B21" s="2" t="s">
        <v>9</v>
      </c>
      <c r="C21" s="2"/>
      <c r="D21" s="28"/>
      <c r="E21" s="28"/>
      <c r="F21" s="28"/>
      <c r="H21" s="22"/>
      <c r="I21" s="24"/>
      <c r="J21" s="24"/>
    </row>
    <row r="22" spans="1:10" x14ac:dyDescent="0.25">
      <c r="A22" s="1" t="s">
        <v>56</v>
      </c>
      <c r="B22" s="1" t="s">
        <v>10</v>
      </c>
      <c r="C22" s="6">
        <v>7278217.8841797179</v>
      </c>
      <c r="D22" s="30">
        <v>5190670</v>
      </c>
      <c r="E22" s="30">
        <f>E12+E20</f>
        <v>4767009</v>
      </c>
      <c r="F22" s="30">
        <f>F12+F20-1</f>
        <v>4730858</v>
      </c>
      <c r="H22" s="22"/>
      <c r="I22" s="24"/>
      <c r="J22" s="24"/>
    </row>
    <row r="23" spans="1:10" x14ac:dyDescent="0.25">
      <c r="A23" s="2"/>
      <c r="B23" s="2" t="s">
        <v>9</v>
      </c>
      <c r="C23" s="2"/>
      <c r="D23" s="3"/>
      <c r="E23" s="3"/>
      <c r="F23" s="28"/>
      <c r="H23" s="22"/>
      <c r="I23" s="24"/>
      <c r="J23" s="24"/>
    </row>
    <row r="24" spans="1:10" x14ac:dyDescent="0.25">
      <c r="A24" s="2"/>
      <c r="B24" s="2"/>
      <c r="C24" s="2"/>
      <c r="D24" s="3"/>
      <c r="E24" s="3"/>
      <c r="F24" s="28"/>
      <c r="H24" s="22"/>
      <c r="I24" s="24"/>
      <c r="J24" s="24"/>
    </row>
    <row r="25" spans="1:10" x14ac:dyDescent="0.25">
      <c r="A25" s="1" t="s">
        <v>57</v>
      </c>
      <c r="B25" s="1" t="s">
        <v>126</v>
      </c>
      <c r="C25" s="1"/>
      <c r="D25" s="6"/>
      <c r="E25" s="6"/>
      <c r="F25" s="30"/>
      <c r="H25" s="22"/>
      <c r="I25" s="24"/>
      <c r="J25" s="24"/>
    </row>
    <row r="26" spans="1:10" x14ac:dyDescent="0.25">
      <c r="A26" s="1" t="s">
        <v>58</v>
      </c>
      <c r="B26" s="1" t="s">
        <v>11</v>
      </c>
      <c r="C26" s="1"/>
      <c r="D26" s="6"/>
      <c r="E26" s="6"/>
      <c r="F26" s="30"/>
      <c r="H26" s="22"/>
      <c r="I26" s="24"/>
      <c r="J26" s="24"/>
    </row>
    <row r="27" spans="1:10" x14ac:dyDescent="0.25">
      <c r="A27" s="2" t="s">
        <v>59</v>
      </c>
      <c r="B27" s="2" t="s">
        <v>12</v>
      </c>
      <c r="C27" s="25">
        <v>733031.42</v>
      </c>
      <c r="D27" s="25">
        <v>733031</v>
      </c>
      <c r="E27" s="25">
        <v>733031</v>
      </c>
      <c r="F27" s="28">
        <v>733031</v>
      </c>
      <c r="H27" s="22"/>
      <c r="I27" s="24"/>
      <c r="J27" s="24"/>
    </row>
    <row r="28" spans="1:10" x14ac:dyDescent="0.25">
      <c r="A28" s="2" t="s">
        <v>60</v>
      </c>
      <c r="B28" s="2" t="s">
        <v>116</v>
      </c>
      <c r="C28" s="25">
        <v>733031.42</v>
      </c>
      <c r="D28" s="25">
        <v>733031</v>
      </c>
      <c r="E28" s="25">
        <v>733031</v>
      </c>
      <c r="F28" s="28">
        <v>733031</v>
      </c>
      <c r="H28" s="22"/>
      <c r="I28" s="24"/>
      <c r="J28" s="24"/>
    </row>
    <row r="29" spans="1:10" x14ac:dyDescent="0.25">
      <c r="A29" s="2" t="s">
        <v>61</v>
      </c>
      <c r="B29" s="2" t="s">
        <v>13</v>
      </c>
      <c r="C29" s="25">
        <v>49842.551599999999</v>
      </c>
      <c r="D29" s="25">
        <v>49843</v>
      </c>
      <c r="E29" s="25">
        <v>49843</v>
      </c>
      <c r="F29" s="28">
        <v>49843</v>
      </c>
      <c r="H29" s="22"/>
      <c r="I29" s="24"/>
      <c r="J29" s="24"/>
    </row>
    <row r="30" spans="1:10" x14ac:dyDescent="0.25">
      <c r="A30" s="8" t="s">
        <v>62</v>
      </c>
      <c r="B30" s="8" t="s">
        <v>14</v>
      </c>
      <c r="C30" s="25">
        <v>137926.61858000001</v>
      </c>
      <c r="D30" s="25">
        <v>137833</v>
      </c>
      <c r="E30" s="25">
        <v>129096</v>
      </c>
      <c r="F30" s="28">
        <v>123742</v>
      </c>
      <c r="H30" s="22"/>
      <c r="I30" s="24"/>
      <c r="J30" s="24"/>
    </row>
    <row r="31" spans="1:10" x14ac:dyDescent="0.25">
      <c r="A31" s="8" t="s">
        <v>63</v>
      </c>
      <c r="B31" s="8" t="s">
        <v>15</v>
      </c>
      <c r="C31" s="25">
        <v>801800.09230351343</v>
      </c>
      <c r="D31" s="25">
        <v>872379</v>
      </c>
      <c r="E31" s="25">
        <v>955201</v>
      </c>
      <c r="F31" s="28">
        <v>551185</v>
      </c>
      <c r="H31" s="22"/>
      <c r="I31" s="24"/>
      <c r="J31" s="24"/>
    </row>
    <row r="32" spans="1:10" x14ac:dyDescent="0.25">
      <c r="A32" s="2" t="s">
        <v>64</v>
      </c>
      <c r="B32" s="2" t="s">
        <v>16</v>
      </c>
      <c r="C32" s="25">
        <v>31186.250230000005</v>
      </c>
      <c r="D32" s="25">
        <v>17482</v>
      </c>
      <c r="E32" s="25">
        <v>15813</v>
      </c>
      <c r="F32" s="28">
        <v>66705</v>
      </c>
      <c r="H32" s="22"/>
      <c r="I32" s="24"/>
      <c r="J32" s="24"/>
    </row>
    <row r="33" spans="1:10" x14ac:dyDescent="0.25">
      <c r="A33" s="7" t="s">
        <v>65</v>
      </c>
      <c r="B33" s="7" t="s">
        <v>17</v>
      </c>
      <c r="C33" s="25">
        <v>1631074.279705852</v>
      </c>
      <c r="D33" s="25">
        <v>1614444</v>
      </c>
      <c r="E33" s="25">
        <v>1414339</v>
      </c>
      <c r="F33" s="31">
        <v>1315729</v>
      </c>
      <c r="H33" s="22"/>
      <c r="I33" s="24"/>
      <c r="J33" s="24"/>
    </row>
    <row r="34" spans="1:10" x14ac:dyDescent="0.25">
      <c r="A34" s="41" t="s">
        <v>115</v>
      </c>
      <c r="B34" s="1" t="s">
        <v>112</v>
      </c>
      <c r="C34" s="5">
        <v>3384861.2124193655</v>
      </c>
      <c r="D34" s="5">
        <v>3425012</v>
      </c>
      <c r="E34" s="5">
        <f t="shared" ref="E34" si="0">SUM(E28:E33)</f>
        <v>3297323</v>
      </c>
      <c r="F34" s="29">
        <v>2840236</v>
      </c>
      <c r="H34" s="22"/>
      <c r="I34" s="24"/>
      <c r="J34" s="24"/>
    </row>
    <row r="35" spans="1:10" x14ac:dyDescent="0.25">
      <c r="A35" s="1"/>
      <c r="B35" s="1"/>
      <c r="C35" s="1"/>
      <c r="D35" s="5"/>
      <c r="E35" s="5"/>
      <c r="F35" s="29"/>
      <c r="H35" s="22"/>
      <c r="I35" s="24"/>
      <c r="J35" s="24"/>
    </row>
    <row r="36" spans="1:10" s="40" customFormat="1" x14ac:dyDescent="0.25">
      <c r="A36" s="35" t="s">
        <v>114</v>
      </c>
      <c r="B36" s="10" t="s">
        <v>111</v>
      </c>
      <c r="C36" s="10">
        <v>0</v>
      </c>
      <c r="D36" s="25">
        <v>0</v>
      </c>
      <c r="E36" s="25">
        <v>19748</v>
      </c>
      <c r="F36" s="33">
        <v>1335</v>
      </c>
      <c r="H36" s="22"/>
      <c r="I36" s="24"/>
      <c r="J36" s="24"/>
    </row>
    <row r="37" spans="1:10" s="26" customFormat="1" x14ac:dyDescent="0.25">
      <c r="A37" s="34"/>
      <c r="B37" s="35"/>
      <c r="C37" s="35"/>
      <c r="D37" s="29"/>
      <c r="E37" s="29"/>
      <c r="F37" s="29"/>
      <c r="H37" s="36"/>
      <c r="I37" s="37"/>
      <c r="J37" s="37"/>
    </row>
    <row r="38" spans="1:10" s="26" customFormat="1" x14ac:dyDescent="0.25">
      <c r="A38" s="39" t="s">
        <v>66</v>
      </c>
      <c r="B38" s="38" t="s">
        <v>113</v>
      </c>
      <c r="C38" s="29">
        <v>3384861.2124193655</v>
      </c>
      <c r="D38" s="29">
        <v>3425012</v>
      </c>
      <c r="E38" s="29">
        <f>E34+E36</f>
        <v>3317071</v>
      </c>
      <c r="F38" s="29">
        <f>F34+F36</f>
        <v>2841571</v>
      </c>
      <c r="H38" s="36"/>
      <c r="I38" s="37"/>
      <c r="J38" s="37"/>
    </row>
    <row r="39" spans="1:10" x14ac:dyDescent="0.25">
      <c r="A39" s="1"/>
      <c r="B39" s="1"/>
      <c r="C39" s="1"/>
      <c r="D39" s="6"/>
      <c r="E39" s="6"/>
      <c r="F39" s="30"/>
      <c r="H39" s="22"/>
      <c r="I39" s="24"/>
      <c r="J39" s="24"/>
    </row>
    <row r="40" spans="1:10" x14ac:dyDescent="0.25">
      <c r="A40" s="2" t="s">
        <v>67</v>
      </c>
      <c r="B40" s="4" t="s">
        <v>18</v>
      </c>
      <c r="C40" s="2"/>
      <c r="D40" s="3"/>
      <c r="E40" s="3"/>
      <c r="F40" s="28"/>
      <c r="H40" s="22"/>
      <c r="I40" s="24"/>
      <c r="J40" s="24"/>
    </row>
    <row r="41" spans="1:10" x14ac:dyDescent="0.25">
      <c r="A41" s="2" t="s">
        <v>68</v>
      </c>
      <c r="B41" s="2" t="s">
        <v>127</v>
      </c>
      <c r="C41" s="25">
        <v>443437</v>
      </c>
      <c r="D41" s="25">
        <v>352029</v>
      </c>
      <c r="E41" s="25">
        <v>360641</v>
      </c>
      <c r="F41" s="28">
        <v>411155</v>
      </c>
      <c r="H41" s="22"/>
      <c r="I41" s="24"/>
      <c r="J41" s="24"/>
    </row>
    <row r="42" spans="1:10" x14ac:dyDescent="0.25">
      <c r="A42" s="2" t="s">
        <v>69</v>
      </c>
      <c r="B42" s="2" t="s">
        <v>135</v>
      </c>
      <c r="C42" s="25">
        <v>79455.067500000005</v>
      </c>
      <c r="D42" s="25">
        <v>101671</v>
      </c>
      <c r="E42" s="25">
        <v>122835</v>
      </c>
      <c r="F42" s="28">
        <v>143866</v>
      </c>
      <c r="H42" s="22"/>
      <c r="I42" s="24"/>
      <c r="J42" s="24"/>
    </row>
    <row r="43" spans="1:10" ht="30" x14ac:dyDescent="0.25">
      <c r="A43" s="50" t="s">
        <v>118</v>
      </c>
      <c r="B43" s="55" t="s">
        <v>137</v>
      </c>
      <c r="C43" s="25">
        <v>24656.126441683609</v>
      </c>
      <c r="D43" s="25">
        <v>30532</v>
      </c>
      <c r="E43" s="25">
        <v>0</v>
      </c>
      <c r="F43" s="28">
        <v>0</v>
      </c>
      <c r="H43" s="22"/>
      <c r="I43" s="24"/>
      <c r="J43" s="24"/>
    </row>
    <row r="44" spans="1:10" x14ac:dyDescent="0.25">
      <c r="A44" s="2" t="s">
        <v>70</v>
      </c>
      <c r="B44" s="2" t="s">
        <v>128</v>
      </c>
      <c r="C44" s="25">
        <v>120926.62893224499</v>
      </c>
      <c r="D44" s="25">
        <v>126852</v>
      </c>
      <c r="E44" s="25">
        <v>145380</v>
      </c>
      <c r="F44" s="28">
        <v>61016</v>
      </c>
      <c r="H44" s="22"/>
      <c r="I44" s="24"/>
      <c r="J44" s="24"/>
    </row>
    <row r="45" spans="1:10" x14ac:dyDescent="0.25">
      <c r="A45" s="7" t="s">
        <v>71</v>
      </c>
      <c r="B45" s="10" t="s">
        <v>129</v>
      </c>
      <c r="C45" s="25">
        <v>75272.203459122175</v>
      </c>
      <c r="D45" s="25">
        <v>87200</v>
      </c>
      <c r="E45" s="25">
        <v>76357</v>
      </c>
      <c r="F45" s="31">
        <v>65986</v>
      </c>
      <c r="H45" s="22"/>
      <c r="I45" s="24"/>
      <c r="J45" s="24"/>
    </row>
    <row r="46" spans="1:10" x14ac:dyDescent="0.25">
      <c r="A46" s="1" t="s">
        <v>72</v>
      </c>
      <c r="B46" s="1" t="s">
        <v>19</v>
      </c>
      <c r="C46" s="29">
        <v>743747.29083305097</v>
      </c>
      <c r="D46" s="29">
        <v>698284</v>
      </c>
      <c r="E46" s="29">
        <v>705214</v>
      </c>
      <c r="F46" s="29">
        <f>SUM(F41:F45)</f>
        <v>682023</v>
      </c>
      <c r="H46" s="22"/>
      <c r="I46" s="24"/>
      <c r="J46" s="24"/>
    </row>
    <row r="47" spans="1:10" x14ac:dyDescent="0.25">
      <c r="A47" s="1"/>
      <c r="B47" s="1"/>
      <c r="C47" s="25"/>
      <c r="D47" s="6"/>
      <c r="E47" s="6"/>
      <c r="F47" s="30"/>
      <c r="H47" s="22"/>
      <c r="I47" s="24"/>
      <c r="J47" s="24"/>
    </row>
    <row r="48" spans="1:10" x14ac:dyDescent="0.25">
      <c r="A48" s="2" t="s">
        <v>73</v>
      </c>
      <c r="B48" s="4" t="s">
        <v>20</v>
      </c>
      <c r="C48" s="2"/>
      <c r="D48" s="3"/>
      <c r="E48" s="3"/>
      <c r="F48" s="28"/>
      <c r="H48" s="22"/>
      <c r="I48" s="24"/>
      <c r="J48" s="24"/>
    </row>
    <row r="49" spans="1:10" x14ac:dyDescent="0.25">
      <c r="A49" s="2" t="s">
        <v>74</v>
      </c>
      <c r="B49" s="2" t="s">
        <v>130</v>
      </c>
      <c r="C49" s="51">
        <v>3007137.0425799997</v>
      </c>
      <c r="D49" s="25">
        <v>878850</v>
      </c>
      <c r="E49" s="25">
        <v>561864</v>
      </c>
      <c r="F49" s="28">
        <v>1018348</v>
      </c>
      <c r="H49" s="22"/>
      <c r="I49" s="24"/>
      <c r="J49" s="24"/>
    </row>
    <row r="50" spans="1:10" ht="30" x14ac:dyDescent="0.25">
      <c r="A50" s="43" t="s">
        <v>117</v>
      </c>
      <c r="B50" s="55" t="s">
        <v>138</v>
      </c>
      <c r="C50" s="25">
        <v>8965.7577991504932</v>
      </c>
      <c r="D50" s="25">
        <v>7417</v>
      </c>
      <c r="E50" s="25">
        <v>6329</v>
      </c>
      <c r="F50" s="28"/>
      <c r="H50" s="22"/>
      <c r="I50" s="24"/>
      <c r="J50" s="24"/>
    </row>
    <row r="51" spans="1:10" x14ac:dyDescent="0.25">
      <c r="A51" s="2" t="s">
        <v>75</v>
      </c>
      <c r="B51" s="2" t="s">
        <v>131</v>
      </c>
      <c r="C51" s="25">
        <v>20527.400678151262</v>
      </c>
      <c r="D51" s="25">
        <v>25052</v>
      </c>
      <c r="E51" s="25">
        <v>10875</v>
      </c>
      <c r="F51" s="28">
        <v>11578</v>
      </c>
      <c r="H51" s="22"/>
      <c r="I51" s="24"/>
      <c r="J51" s="24"/>
    </row>
    <row r="52" spans="1:10" x14ac:dyDescent="0.25">
      <c r="A52" s="2" t="s">
        <v>108</v>
      </c>
      <c r="B52" s="2" t="s">
        <v>136</v>
      </c>
      <c r="C52" s="25">
        <v>27579.165990000001</v>
      </c>
      <c r="D52" s="25">
        <v>33574</v>
      </c>
      <c r="E52" s="25">
        <v>58917</v>
      </c>
      <c r="F52" s="28">
        <v>61149</v>
      </c>
      <c r="H52" s="22"/>
      <c r="I52" s="24"/>
      <c r="J52" s="24"/>
    </row>
    <row r="53" spans="1:10" x14ac:dyDescent="0.25">
      <c r="A53" s="2" t="s">
        <v>76</v>
      </c>
      <c r="B53" s="2" t="s">
        <v>21</v>
      </c>
      <c r="C53" s="25">
        <v>53662.161749999999</v>
      </c>
      <c r="D53" s="25">
        <v>99011</v>
      </c>
      <c r="E53" s="25">
        <v>70990</v>
      </c>
      <c r="F53" s="28">
        <v>96494</v>
      </c>
      <c r="H53" s="22"/>
      <c r="I53" s="24"/>
      <c r="J53" s="24"/>
    </row>
    <row r="54" spans="1:10" x14ac:dyDescent="0.25">
      <c r="A54" s="8" t="s">
        <v>77</v>
      </c>
      <c r="B54" s="8" t="s">
        <v>132</v>
      </c>
      <c r="C54" s="25">
        <v>31737.852320000002</v>
      </c>
      <c r="D54" s="25">
        <v>29393</v>
      </c>
      <c r="E54" s="25">
        <v>37749</v>
      </c>
      <c r="F54" s="28">
        <v>19329</v>
      </c>
      <c r="H54" s="22"/>
      <c r="I54" s="24"/>
      <c r="J54" s="24"/>
    </row>
    <row r="55" spans="1:10" x14ac:dyDescent="0.25">
      <c r="A55" s="7" t="s">
        <v>78</v>
      </c>
      <c r="B55" s="10" t="s">
        <v>133</v>
      </c>
      <c r="C55" s="31">
        <v>0</v>
      </c>
      <c r="D55" s="31">
        <v>77</v>
      </c>
      <c r="E55" s="31">
        <v>-2001</v>
      </c>
      <c r="F55" s="31">
        <v>367</v>
      </c>
      <c r="H55" s="22"/>
      <c r="I55" s="24"/>
      <c r="J55" s="24"/>
    </row>
    <row r="56" spans="1:10" x14ac:dyDescent="0.25">
      <c r="A56" s="1" t="s">
        <v>79</v>
      </c>
      <c r="B56" s="1" t="s">
        <v>22</v>
      </c>
      <c r="C56" s="29">
        <v>3149609.3811173015</v>
      </c>
      <c r="D56" s="29">
        <v>1067374</v>
      </c>
      <c r="E56" s="29">
        <v>744724</v>
      </c>
      <c r="F56" s="29">
        <v>1207264</v>
      </c>
      <c r="H56" s="22"/>
      <c r="I56" s="24"/>
      <c r="J56" s="24"/>
    </row>
    <row r="57" spans="1:10" x14ac:dyDescent="0.25">
      <c r="A57" s="4" t="s">
        <v>80</v>
      </c>
      <c r="B57" s="4" t="s">
        <v>23</v>
      </c>
      <c r="C57" s="29">
        <v>3893355.6719503524</v>
      </c>
      <c r="D57" s="29">
        <v>1765658</v>
      </c>
      <c r="E57" s="29">
        <v>1449938</v>
      </c>
      <c r="F57" s="29">
        <f t="shared" ref="F57" si="1">F46+F56</f>
        <v>1889287</v>
      </c>
      <c r="H57" s="22"/>
      <c r="I57" s="24"/>
      <c r="J57" s="24"/>
    </row>
    <row r="58" spans="1:10" x14ac:dyDescent="0.25">
      <c r="A58" s="4"/>
      <c r="B58" s="4" t="s">
        <v>9</v>
      </c>
      <c r="C58" s="4"/>
      <c r="D58" s="29"/>
      <c r="E58" s="29"/>
      <c r="F58" s="29"/>
      <c r="H58" s="22"/>
      <c r="I58" s="24"/>
      <c r="J58" s="24"/>
    </row>
    <row r="59" spans="1:10" x14ac:dyDescent="0.25">
      <c r="A59" s="4" t="s">
        <v>81</v>
      </c>
      <c r="B59" s="4" t="s">
        <v>134</v>
      </c>
      <c r="C59" s="52">
        <v>7278216.8843697179</v>
      </c>
      <c r="D59" s="29">
        <v>5190670</v>
      </c>
      <c r="E59" s="29">
        <v>4767009</v>
      </c>
      <c r="F59" s="29">
        <f>F57+F34+F36</f>
        <v>4730858</v>
      </c>
    </row>
    <row r="60" spans="1:10" x14ac:dyDescent="0.25">
      <c r="A60" s="2"/>
      <c r="B60" s="18"/>
      <c r="C60" s="18"/>
      <c r="D60" s="18"/>
      <c r="E60" s="32"/>
      <c r="F60" s="3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opLeftCell="B1" workbookViewId="0">
      <selection activeCell="C26" sqref="C26:C27"/>
    </sheetView>
  </sheetViews>
  <sheetFormatPr defaultRowHeight="15" x14ac:dyDescent="0.25"/>
  <cols>
    <col min="1" max="1" width="41.140625" customWidth="1"/>
    <col min="2" max="2" width="45.7109375" customWidth="1"/>
    <col min="3" max="3" width="14.140625" customWidth="1"/>
    <col min="4" max="6" width="15" customWidth="1"/>
    <col min="9" max="10" width="15" bestFit="1" customWidth="1"/>
  </cols>
  <sheetData>
    <row r="2" spans="1:10" x14ac:dyDescent="0.25">
      <c r="A2" s="19" t="s">
        <v>109</v>
      </c>
      <c r="B2" s="19" t="s">
        <v>110</v>
      </c>
      <c r="C2" s="19"/>
      <c r="D2" s="19"/>
    </row>
    <row r="4" spans="1:10" x14ac:dyDescent="0.25">
      <c r="A4" s="1" t="s">
        <v>83</v>
      </c>
      <c r="B4" s="1" t="s">
        <v>0</v>
      </c>
      <c r="C4" s="20">
        <v>44561</v>
      </c>
      <c r="D4" s="20">
        <v>44196</v>
      </c>
      <c r="E4" s="20">
        <v>43830</v>
      </c>
      <c r="F4" s="20">
        <v>43465</v>
      </c>
    </row>
    <row r="5" spans="1:10" x14ac:dyDescent="0.25">
      <c r="A5" s="1" t="s">
        <v>84</v>
      </c>
      <c r="B5" s="1" t="s">
        <v>139</v>
      </c>
      <c r="C5" s="1"/>
      <c r="D5" s="1"/>
      <c r="E5" s="9"/>
      <c r="F5" s="9"/>
    </row>
    <row r="6" spans="1:10" x14ac:dyDescent="0.25">
      <c r="A6" s="10" t="s">
        <v>85</v>
      </c>
      <c r="B6" s="10" t="s">
        <v>24</v>
      </c>
      <c r="C6" s="10"/>
      <c r="D6" s="10"/>
      <c r="E6" s="11"/>
      <c r="F6" s="11"/>
      <c r="H6" s="22"/>
    </row>
    <row r="7" spans="1:10" x14ac:dyDescent="0.25">
      <c r="A7" s="2" t="s">
        <v>86</v>
      </c>
      <c r="B7" s="2" t="s">
        <v>25</v>
      </c>
      <c r="C7" s="11">
        <f>'[1]P&amp;L'!C14</f>
        <v>1252286.1580900005</v>
      </c>
      <c r="D7" s="11">
        <v>1035250</v>
      </c>
      <c r="E7" s="11">
        <v>1081982</v>
      </c>
      <c r="F7" s="11">
        <v>1069837</v>
      </c>
      <c r="H7" s="22"/>
      <c r="I7" s="23"/>
      <c r="J7" s="23"/>
    </row>
    <row r="8" spans="1:10" x14ac:dyDescent="0.25">
      <c r="A8" s="2" t="s">
        <v>87</v>
      </c>
      <c r="B8" s="2" t="s">
        <v>26</v>
      </c>
      <c r="C8" s="11">
        <f>'[1]P&amp;L'!C15</f>
        <v>623720.48852999986</v>
      </c>
      <c r="D8" s="11">
        <v>795026</v>
      </c>
      <c r="E8" s="11">
        <v>741693</v>
      </c>
      <c r="F8" s="11">
        <v>701622</v>
      </c>
      <c r="H8" s="22"/>
      <c r="I8" s="23"/>
      <c r="J8" s="23"/>
    </row>
    <row r="9" spans="1:10" x14ac:dyDescent="0.25">
      <c r="A9" s="2" t="s">
        <v>88</v>
      </c>
      <c r="B9" s="2" t="s">
        <v>140</v>
      </c>
      <c r="C9" s="11">
        <f>'[1]P&amp;L'!C16</f>
        <v>1822563.91805</v>
      </c>
      <c r="D9" s="11">
        <v>494999</v>
      </c>
      <c r="E9" s="11">
        <v>523104</v>
      </c>
      <c r="F9" s="11">
        <v>903865</v>
      </c>
      <c r="H9" s="22"/>
      <c r="I9" s="23"/>
      <c r="J9" s="23"/>
    </row>
    <row r="10" spans="1:10" x14ac:dyDescent="0.25">
      <c r="A10" s="2" t="s">
        <v>89</v>
      </c>
      <c r="B10" s="2" t="s">
        <v>27</v>
      </c>
      <c r="C10" s="11">
        <f>'[1]P&amp;L'!C17</f>
        <v>85431.588950000005</v>
      </c>
      <c r="D10" s="11">
        <v>67626</v>
      </c>
      <c r="E10" s="11">
        <v>94743</v>
      </c>
      <c r="F10" s="11">
        <v>50281</v>
      </c>
      <c r="H10" s="22"/>
      <c r="I10" s="23"/>
      <c r="J10" s="23"/>
    </row>
    <row r="11" spans="1:10" x14ac:dyDescent="0.25">
      <c r="A11" s="1" t="s">
        <v>90</v>
      </c>
      <c r="B11" s="1" t="s">
        <v>28</v>
      </c>
      <c r="C11" s="12">
        <f>'[1]P&amp;L'!C18</f>
        <v>3784002.15362</v>
      </c>
      <c r="D11" s="12">
        <v>2392901</v>
      </c>
      <c r="E11" s="12">
        <f t="shared" ref="E11:F11" si="0">SUM(E7:E10)</f>
        <v>2441522</v>
      </c>
      <c r="F11" s="12">
        <f t="shared" si="0"/>
        <v>2725605</v>
      </c>
      <c r="H11" s="22"/>
      <c r="I11" s="23"/>
      <c r="J11" s="23"/>
    </row>
    <row r="12" spans="1:10" x14ac:dyDescent="0.25">
      <c r="A12" s="1"/>
      <c r="B12" s="1"/>
      <c r="C12" s="1"/>
      <c r="D12" s="12"/>
      <c r="E12" s="12"/>
      <c r="F12" s="12"/>
      <c r="H12" s="22"/>
      <c r="I12" s="23"/>
      <c r="J12" s="23"/>
    </row>
    <row r="13" spans="1:10" x14ac:dyDescent="0.25">
      <c r="A13" s="10" t="s">
        <v>91</v>
      </c>
      <c r="B13" s="10" t="s">
        <v>29</v>
      </c>
      <c r="C13" s="10"/>
      <c r="D13" s="11"/>
      <c r="E13" s="11"/>
      <c r="F13" s="11"/>
      <c r="H13" s="22"/>
      <c r="I13" s="23"/>
      <c r="J13" s="23"/>
    </row>
    <row r="14" spans="1:10" x14ac:dyDescent="0.25">
      <c r="A14" s="2" t="s">
        <v>92</v>
      </c>
      <c r="B14" s="2" t="s">
        <v>30</v>
      </c>
      <c r="C14" s="13">
        <f>'[1]P&amp;L'!C21</f>
        <v>-576408.8046700001</v>
      </c>
      <c r="D14" s="13">
        <v>-309846</v>
      </c>
      <c r="E14" s="13">
        <v>-351741</v>
      </c>
      <c r="F14" s="13">
        <v>-308872</v>
      </c>
      <c r="H14" s="22"/>
      <c r="I14" s="23"/>
      <c r="J14" s="23"/>
    </row>
    <row r="15" spans="1:10" x14ac:dyDescent="0.25">
      <c r="A15" s="2" t="s">
        <v>93</v>
      </c>
      <c r="B15" s="2" t="s">
        <v>141</v>
      </c>
      <c r="C15" s="13">
        <f>'[1]P&amp;L'!C22</f>
        <v>-1809588.0625799999</v>
      </c>
      <c r="D15" s="13">
        <v>-494999</v>
      </c>
      <c r="E15" s="13">
        <v>-523104</v>
      </c>
      <c r="F15" s="13">
        <v>-903865</v>
      </c>
      <c r="H15" s="22"/>
      <c r="I15" s="23"/>
      <c r="J15" s="23"/>
    </row>
    <row r="16" spans="1:10" x14ac:dyDescent="0.25">
      <c r="A16" s="2" t="s">
        <v>94</v>
      </c>
      <c r="B16" s="2" t="s">
        <v>31</v>
      </c>
      <c r="C16" s="13">
        <f>'[1]P&amp;L'!C23</f>
        <v>-609608.09272000007</v>
      </c>
      <c r="D16" s="13">
        <v>-566016</v>
      </c>
      <c r="E16" s="13">
        <v>-676468</v>
      </c>
      <c r="F16" s="13">
        <v>-677725</v>
      </c>
      <c r="H16" s="22"/>
      <c r="I16" s="23"/>
      <c r="J16" s="23"/>
    </row>
    <row r="17" spans="1:10" x14ac:dyDescent="0.25">
      <c r="A17" s="2" t="s">
        <v>95</v>
      </c>
      <c r="B17" s="2" t="s">
        <v>32</v>
      </c>
      <c r="C17" s="13">
        <f>'[1]P&amp;L'!C24</f>
        <v>-283790.93172219285</v>
      </c>
      <c r="D17" s="13">
        <v>-274917</v>
      </c>
      <c r="E17" s="13">
        <v>-287346</v>
      </c>
      <c r="F17" s="13">
        <v>-306967</v>
      </c>
      <c r="H17" s="22"/>
      <c r="I17" s="23"/>
      <c r="J17" s="23"/>
    </row>
    <row r="18" spans="1:10" x14ac:dyDescent="0.25">
      <c r="A18" s="8" t="s">
        <v>96</v>
      </c>
      <c r="B18" s="8" t="s">
        <v>33</v>
      </c>
      <c r="C18" s="13">
        <f>'[1]P&amp;L'!C25</f>
        <v>-317510.00255000009</v>
      </c>
      <c r="D18" s="13">
        <v>-338889</v>
      </c>
      <c r="E18" s="13">
        <v>-268840</v>
      </c>
      <c r="F18" s="13">
        <v>-248804</v>
      </c>
      <c r="H18" s="22"/>
      <c r="I18" s="23"/>
      <c r="J18" s="23"/>
    </row>
    <row r="19" spans="1:10" x14ac:dyDescent="0.25">
      <c r="A19" s="2" t="s">
        <v>97</v>
      </c>
      <c r="B19" s="2" t="s">
        <v>142</v>
      </c>
      <c r="C19" s="13">
        <f>'[1]P&amp;L'!C26</f>
        <v>-60287.577420000009</v>
      </c>
      <c r="D19" s="13">
        <v>-75971</v>
      </c>
      <c r="E19" s="13">
        <v>-68746</v>
      </c>
      <c r="F19" s="13">
        <v>-62466</v>
      </c>
      <c r="H19" s="22"/>
      <c r="I19" s="23"/>
      <c r="J19" s="23"/>
    </row>
    <row r="20" spans="1:10" x14ac:dyDescent="0.25">
      <c r="A20" s="2" t="s">
        <v>98</v>
      </c>
      <c r="B20" s="2" t="s">
        <v>34</v>
      </c>
      <c r="C20" s="13">
        <f>'[1]P&amp;L'!C27</f>
        <v>-31316.713179999995</v>
      </c>
      <c r="D20" s="13">
        <v>-26700</v>
      </c>
      <c r="E20" s="13">
        <v>-53693</v>
      </c>
      <c r="F20" s="13">
        <v>-28312</v>
      </c>
      <c r="H20" s="22"/>
      <c r="I20" s="23"/>
      <c r="J20" s="23"/>
    </row>
    <row r="21" spans="1:10" x14ac:dyDescent="0.25">
      <c r="A21" s="2" t="s">
        <v>99</v>
      </c>
      <c r="B21" s="2" t="s">
        <v>35</v>
      </c>
      <c r="C21" s="13">
        <f>'[1]P&amp;L'!C28</f>
        <v>-84003.132755863349</v>
      </c>
      <c r="D21" s="13">
        <v>-129253</v>
      </c>
      <c r="E21" s="13">
        <v>-102116</v>
      </c>
      <c r="F21" s="13">
        <v>-89635</v>
      </c>
      <c r="H21" s="22"/>
      <c r="I21" s="23"/>
      <c r="J21" s="23"/>
    </row>
    <row r="22" spans="1:10" x14ac:dyDescent="0.25">
      <c r="A22" s="1" t="s">
        <v>100</v>
      </c>
      <c r="B22" s="1" t="s">
        <v>36</v>
      </c>
      <c r="C22" s="14">
        <f>'[1]P&amp;L'!C29</f>
        <v>-3772513.317598057</v>
      </c>
      <c r="D22" s="14">
        <v>-2216591</v>
      </c>
      <c r="E22" s="14">
        <f t="shared" ref="E22" si="1">SUM(E14:E21)</f>
        <v>-2332054</v>
      </c>
      <c r="F22" s="44">
        <v>-2626647</v>
      </c>
      <c r="H22" s="22"/>
      <c r="I22" s="23"/>
      <c r="J22" s="23"/>
    </row>
    <row r="23" spans="1:10" x14ac:dyDescent="0.25">
      <c r="A23" s="1"/>
      <c r="B23" s="1"/>
      <c r="C23" s="1"/>
      <c r="D23" s="15"/>
      <c r="E23" s="15"/>
      <c r="F23" s="15"/>
      <c r="H23" s="22"/>
      <c r="I23" s="23"/>
      <c r="J23" s="23"/>
    </row>
    <row r="24" spans="1:10" x14ac:dyDescent="0.25">
      <c r="A24" s="1" t="s">
        <v>101</v>
      </c>
      <c r="B24" s="1" t="s">
        <v>37</v>
      </c>
      <c r="C24" s="53">
        <f>'[1]P&amp;L'!C31</f>
        <v>11488.836021943018</v>
      </c>
      <c r="D24" s="15">
        <v>176310</v>
      </c>
      <c r="E24" s="15">
        <f t="shared" ref="E24" si="2">E11+E22</f>
        <v>109468</v>
      </c>
      <c r="F24" s="45">
        <v>98957</v>
      </c>
      <c r="H24" s="22"/>
      <c r="I24" s="23"/>
      <c r="J24" s="23"/>
    </row>
    <row r="25" spans="1:10" x14ac:dyDescent="0.25">
      <c r="A25" s="1"/>
      <c r="B25" s="1"/>
      <c r="C25" s="1"/>
      <c r="D25" s="12"/>
      <c r="E25" s="12"/>
      <c r="F25" s="46"/>
      <c r="H25" s="22"/>
      <c r="I25" s="23"/>
      <c r="J25" s="23"/>
    </row>
    <row r="26" spans="1:10" x14ac:dyDescent="0.25">
      <c r="A26" s="2" t="s">
        <v>103</v>
      </c>
      <c r="B26" s="2" t="s">
        <v>38</v>
      </c>
      <c r="C26" s="11">
        <f>'[1]P&amp;L'!C33</f>
        <v>6668.9038499999997</v>
      </c>
      <c r="D26" s="11">
        <v>10083</v>
      </c>
      <c r="E26" s="11">
        <v>10023</v>
      </c>
      <c r="F26" s="47">
        <v>16020</v>
      </c>
      <c r="H26" s="22"/>
      <c r="I26" s="23"/>
      <c r="J26" s="23"/>
    </row>
    <row r="27" spans="1:10" x14ac:dyDescent="0.25">
      <c r="A27" s="2" t="s">
        <v>104</v>
      </c>
      <c r="B27" s="2" t="s">
        <v>39</v>
      </c>
      <c r="C27" s="16">
        <f>'[1]P&amp;L'!C34</f>
        <v>-15897.971792061806</v>
      </c>
      <c r="D27" s="16">
        <v>-15354</v>
      </c>
      <c r="E27" s="16">
        <v>-18709</v>
      </c>
      <c r="F27" s="48">
        <v>-25758</v>
      </c>
      <c r="H27" s="22"/>
      <c r="I27" s="23"/>
      <c r="J27" s="23"/>
    </row>
    <row r="28" spans="1:10" x14ac:dyDescent="0.25">
      <c r="A28" s="1" t="s">
        <v>102</v>
      </c>
      <c r="B28" s="1" t="s">
        <v>40</v>
      </c>
      <c r="C28" s="15">
        <f>'[1]P&amp;L'!C35</f>
        <v>-9229.0679420618071</v>
      </c>
      <c r="D28" s="15">
        <v>-5271</v>
      </c>
      <c r="E28" s="15">
        <f t="shared" ref="E28" si="3">E26+E27</f>
        <v>-8686</v>
      </c>
      <c r="F28" s="45">
        <f>F26+F27</f>
        <v>-9738</v>
      </c>
      <c r="H28" s="22"/>
      <c r="I28" s="23"/>
      <c r="J28" s="23"/>
    </row>
    <row r="29" spans="1:10" x14ac:dyDescent="0.25">
      <c r="A29" s="1"/>
      <c r="B29" s="1"/>
      <c r="C29" s="1"/>
      <c r="D29" s="15"/>
      <c r="E29" s="15"/>
      <c r="F29" s="45"/>
      <c r="H29" s="22"/>
      <c r="I29" s="23"/>
      <c r="J29" s="23"/>
    </row>
    <row r="30" spans="1:10" x14ac:dyDescent="0.25">
      <c r="A30" s="1"/>
      <c r="B30" s="1"/>
      <c r="C30" s="1"/>
      <c r="D30" s="15"/>
      <c r="E30" s="15"/>
      <c r="F30" s="45"/>
      <c r="H30" s="22"/>
      <c r="I30" s="23"/>
      <c r="J30" s="23"/>
    </row>
    <row r="31" spans="1:10" x14ac:dyDescent="0.25">
      <c r="A31" s="1" t="s">
        <v>105</v>
      </c>
      <c r="B31" s="1" t="s">
        <v>143</v>
      </c>
      <c r="C31" s="15">
        <f>'[1]P&amp;L'!$C$37</f>
        <v>2259.7680798812107</v>
      </c>
      <c r="D31" s="15">
        <v>171039</v>
      </c>
      <c r="E31" s="15">
        <f t="shared" ref="E31" si="4">E24+E28</f>
        <v>100782</v>
      </c>
      <c r="F31" s="45">
        <v>89219</v>
      </c>
      <c r="H31" s="22"/>
      <c r="I31" s="23"/>
      <c r="J31" s="23"/>
    </row>
    <row r="32" spans="1:10" x14ac:dyDescent="0.25">
      <c r="A32" s="1"/>
      <c r="B32" s="1"/>
      <c r="C32" s="12"/>
      <c r="D32" s="12"/>
      <c r="E32" s="12"/>
      <c r="F32" s="46"/>
      <c r="H32" s="22"/>
      <c r="I32" s="23"/>
      <c r="J32" s="23"/>
    </row>
    <row r="33" spans="1:10" x14ac:dyDescent="0.25">
      <c r="A33" s="2" t="s">
        <v>106</v>
      </c>
      <c r="B33" s="2" t="s">
        <v>41</v>
      </c>
      <c r="C33" s="16">
        <f>'[1]P&amp;L'!$C$41</f>
        <v>-955.87418781393399</v>
      </c>
      <c r="D33" s="16">
        <v>-29138</v>
      </c>
      <c r="E33" s="16">
        <v>-12077</v>
      </c>
      <c r="F33" s="48">
        <v>-13839</v>
      </c>
      <c r="H33" s="22"/>
      <c r="I33" s="23"/>
      <c r="J33" s="23"/>
    </row>
    <row r="34" spans="1:10" x14ac:dyDescent="0.25">
      <c r="A34" s="2"/>
      <c r="B34" s="2"/>
      <c r="C34" s="17"/>
      <c r="D34" s="17"/>
      <c r="E34" s="17"/>
      <c r="F34" s="49"/>
      <c r="H34" s="22"/>
      <c r="I34" s="23"/>
      <c r="J34" s="23"/>
    </row>
    <row r="35" spans="1:10" x14ac:dyDescent="0.25">
      <c r="A35" s="1" t="s">
        <v>107</v>
      </c>
      <c r="B35" s="1" t="s">
        <v>42</v>
      </c>
      <c r="C35" s="15">
        <f>C31+C33</f>
        <v>1303.8938920672767</v>
      </c>
      <c r="D35" s="15">
        <v>141901</v>
      </c>
      <c r="E35" s="15">
        <f t="shared" ref="E35:F35" si="5">E31+E33</f>
        <v>88705</v>
      </c>
      <c r="F35" s="45">
        <f t="shared" si="5"/>
        <v>75380</v>
      </c>
      <c r="H35" s="22"/>
      <c r="I35" s="23"/>
      <c r="J35" s="23"/>
    </row>
    <row r="36" spans="1:10" x14ac:dyDescent="0.25">
      <c r="C36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Livia Mihaela Radulescu</cp:lastModifiedBy>
  <cp:lastPrinted>2019-05-07T10:07:14Z</cp:lastPrinted>
  <dcterms:created xsi:type="dcterms:W3CDTF">2019-05-06T10:10:22Z</dcterms:created>
  <dcterms:modified xsi:type="dcterms:W3CDTF">2022-04-28T09:31:54Z</dcterms:modified>
</cp:coreProperties>
</file>