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90" yWindow="30" windowWidth="1996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K11" i="2" l="1"/>
  <c r="K5" i="2"/>
  <c r="M11" i="2"/>
  <c r="M10" i="2"/>
  <c r="M9" i="2"/>
  <c r="M7" i="2"/>
  <c r="M6" i="2"/>
  <c r="M5" i="2"/>
  <c r="M4" i="2"/>
  <c r="H11" i="2"/>
  <c r="D11" i="2"/>
  <c r="H10" i="2"/>
  <c r="D10" i="2"/>
  <c r="H7" i="2"/>
  <c r="D7" i="2"/>
  <c r="H6" i="2"/>
  <c r="D6" i="2"/>
  <c r="H12" i="2"/>
  <c r="M12" i="2" s="1"/>
  <c r="D12" i="2"/>
  <c r="H9" i="2"/>
  <c r="D9" i="2"/>
  <c r="H8" i="2"/>
  <c r="M8" i="2" s="1"/>
  <c r="D8" i="2"/>
  <c r="H5" i="2"/>
  <c r="D5" i="2"/>
  <c r="H4" i="2"/>
  <c r="D4" i="2"/>
  <c r="M13" i="2" l="1"/>
  <c r="W27" i="1" l="1"/>
  <c r="S27" i="1"/>
  <c r="O27" i="1"/>
  <c r="K27" i="1"/>
  <c r="G27" i="1"/>
  <c r="C27" i="1"/>
  <c r="W16" i="1"/>
  <c r="S16" i="1"/>
  <c r="O16" i="1"/>
  <c r="K16" i="1"/>
  <c r="G16" i="1"/>
  <c r="C16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<sst xmlns="http://schemas.openxmlformats.org/spreadsheetml/2006/main" count="348" uniqueCount="78">
  <si>
    <t>01-13.04.2023</t>
  </si>
  <si>
    <t>14-17.04.2023</t>
  </si>
  <si>
    <t>18.04.2023</t>
  </si>
  <si>
    <t>19-23.04.2023</t>
  </si>
  <si>
    <t>24-28.04.2023</t>
  </si>
  <si>
    <t>29-30.04.2023</t>
  </si>
  <si>
    <t>CROSS BORDER CAPACITY ALLOCATION AUCTION RESULTS for the period of:
01-13.04.2023</t>
  </si>
  <si>
    <t>CROSS BORDER CAPACITY ALLOCATION AUCTION RESULTS for the period of:
14-17.04.2023</t>
  </si>
  <si>
    <t>CROSS BORDER CAPACITY ALLOCATION AUCTION RESULTS for the period of:
18.04.2023</t>
  </si>
  <si>
    <t>CROSS BORDER CAPACITY ALLOCATION AUCTION RESULTS for the period of:
19-23.04.2023</t>
  </si>
  <si>
    <t>CROSS BORDER CAPACITY ALLOCATION AUCTION RESULTS for the period of:
24-28.04.2023</t>
  </si>
  <si>
    <t>CROSS BORDER CAPACITY ALLOCATION AUCTION RESULTS for the period of:
29-30.04.2023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</si>
  <si>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</si>
  <si>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</si>
  <si>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</si>
  <si>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</si>
  <si>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</si>
  <si>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</si>
  <si>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</si>
  <si>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</si>
  <si>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</si>
  <si>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150</t>
  </si>
  <si>
    <t>ATC = 450</t>
  </si>
  <si>
    <t>ATC = 250</t>
  </si>
  <si>
    <t>11XIGET--------D</t>
  </si>
  <si>
    <t>GEN-I d.o.o</t>
  </si>
  <si>
    <t>11XDANSKECOM---P</t>
  </si>
  <si>
    <t>DANSKE COMMODITIES A/S</t>
  </si>
  <si>
    <t>32XEGL-BULGARIAC</t>
  </si>
  <si>
    <t>AXPO Bulgaria EAD</t>
  </si>
  <si>
    <t>11XEDFTRADING--G</t>
  </si>
  <si>
    <t>EDF Trading Limited</t>
  </si>
  <si>
    <t>15X-MVM--------B</t>
  </si>
  <si>
    <t>MVM PARTNER ENERGIAKERESKEDELMI ZARTKORUEN MUKODO RESZVENYTARSASAG</t>
  </si>
  <si>
    <t>11XFREEPOINT---N</t>
  </si>
  <si>
    <t>FREEPOINT COMMODITIES EUROPE LLP</t>
  </si>
  <si>
    <t>11XHSE-SLOVENIAG</t>
  </si>
  <si>
    <t xml:space="preserve">HOLDING SLOVENSKE ELEKTRARNE </t>
  </si>
  <si>
    <t>30XROTINMAREN--M</t>
  </si>
  <si>
    <t>Tinmar Energy S.A.</t>
  </si>
  <si>
    <t>28X-INTERENERGO8</t>
  </si>
  <si>
    <t>INTERENERGO energetski inzeniring d.o.o.</t>
  </si>
  <si>
    <t>Total Allocated Capacity</t>
  </si>
  <si>
    <t>EXPORT (RO-RS)</t>
  </si>
  <si>
    <t>ATC = 50</t>
  </si>
  <si>
    <t>ATC = 350</t>
  </si>
  <si>
    <t>12XEFT-SWITZERLR</t>
  </si>
  <si>
    <t>ENERGY FINANCING TEAM SWITZERLAND AG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</si>
  <si>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</si>
  <si>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</si>
  <si>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</si>
  <si>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</si>
  <si>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APRILIE is 25 MARTIE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</si>
  <si>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</si>
  <si>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</si>
  <si>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</si>
  <si>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</si>
  <si>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</si>
  <si>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</si>
  <si>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</si>
  <si>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</si>
  <si>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</si>
  <si>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</si>
  <si>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</si>
  <si>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</si>
  <si>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</si>
  <si>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</si>
  <si>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</si>
  <si>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</si>
  <si>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</si>
  <si>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</si>
  <si>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</si>
  <si>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April 2023</t>
  </si>
  <si>
    <t>01-30.04.2023</t>
  </si>
  <si>
    <t>14-18.04.2023</t>
  </si>
  <si>
    <t>24-30.04.2023</t>
  </si>
  <si>
    <t>01-17.04.2023</t>
  </si>
  <si>
    <t>18-28.04.2023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</si>
</sst>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15" applyNumberFormat="0" applyAlignment="0" applyProtection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19" applyNumberFormat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7" fillId="20" borderId="2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2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4" fillId="0" borderId="0"/>
    <xf numFmtId="0" fontId="25" fillId="0" borderId="2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15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4" fontId="4" fillId="0" borderId="40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Fill="1" applyBorder="1" applyAlignment="1">
      <alignment horizontal="center" vertical="center" wrapText="1"/>
    </xf>
    <xf numFmtId="17" fontId="29" fillId="0" borderId="0" xfId="51" quotePrefix="1" applyNumberFormat="1" applyFont="1" applyBorder="1" applyAlignment="1">
      <alignment horizontal="center" vertical="center"/>
    </xf>
    <xf numFmtId="0" fontId="30" fillId="0" borderId="0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0" xfId="51" applyFont="1" applyBorder="1" applyAlignment="1">
      <alignment horizontal="center" vertical="center"/>
    </xf>
    <xf numFmtId="0" fontId="4" fillId="27" borderId="26" xfId="51" applyFont="1" applyFill="1" applyBorder="1" applyAlignment="1">
      <alignment horizontal="center" vertical="center" wrapText="1"/>
    </xf>
    <xf numFmtId="0" fontId="4" fillId="27" borderId="28" xfId="51" applyFont="1" applyFill="1" applyBorder="1" applyAlignment="1">
      <alignment horizontal="center" vertical="center" wrapText="1"/>
    </xf>
    <xf numFmtId="0" fontId="32" fillId="27" borderId="4" xfId="51" applyFont="1" applyFill="1" applyBorder="1" applyAlignment="1">
      <alignment horizontal="center" vertical="center" wrapText="1"/>
    </xf>
    <xf numFmtId="0" fontId="32" fillId="27" borderId="5" xfId="51" applyFont="1" applyFill="1" applyBorder="1" applyAlignment="1">
      <alignment horizontal="center" vertical="center" wrapText="1"/>
    </xf>
    <xf numFmtId="0" fontId="32" fillId="27" borderId="6" xfId="51" applyFont="1" applyFill="1" applyBorder="1" applyAlignment="1">
      <alignment horizontal="center" vertical="center" wrapText="1"/>
    </xf>
    <xf numFmtId="0" fontId="4" fillId="28" borderId="42" xfId="45" applyFont="1" applyFill="1" applyBorder="1" applyAlignment="1">
      <alignment horizontal="center" vertical="center" wrapText="1"/>
    </xf>
    <xf numFmtId="0" fontId="4" fillId="29" borderId="5" xfId="45" applyFont="1" applyFill="1" applyBorder="1" applyAlignment="1">
      <alignment horizontal="center" vertical="center" wrapText="1"/>
    </xf>
    <xf numFmtId="0" fontId="4" fillId="30" borderId="5" xfId="45" applyFont="1" applyFill="1" applyBorder="1" applyAlignment="1">
      <alignment horizontal="center" vertical="center" wrapText="1"/>
    </xf>
    <xf numFmtId="0" fontId="4" fillId="31" borderId="5" xfId="56" applyFont="1" applyFill="1" applyBorder="1" applyAlignment="1">
      <alignment horizontal="center" vertical="center" wrapText="1"/>
    </xf>
    <xf numFmtId="0" fontId="4" fillId="31" borderId="6" xfId="56" applyFont="1" applyFill="1" applyBorder="1" applyAlignment="1">
      <alignment horizontal="center" vertical="center" wrapText="1"/>
    </xf>
    <xf numFmtId="0" fontId="33" fillId="2" borderId="43" xfId="51" applyFont="1" applyFill="1" applyBorder="1" applyAlignment="1">
      <alignment horizontal="center" vertical="center" textRotation="90" wrapText="1"/>
    </xf>
    <xf numFmtId="0" fontId="7" fillId="0" borderId="35" xfId="51" applyNumberFormat="1" applyFont="1" applyFill="1" applyBorder="1" applyAlignment="1">
      <alignment horizontal="center" vertical="center" wrapText="1"/>
    </xf>
    <xf numFmtId="43" fontId="34" fillId="0" borderId="36" xfId="57" applyFont="1" applyFill="1" applyBorder="1" applyAlignment="1">
      <alignment horizontal="center" vertical="center"/>
    </xf>
    <xf numFmtId="0" fontId="33" fillId="2" borderId="44" xfId="51" applyFont="1" applyFill="1" applyBorder="1" applyAlignment="1">
      <alignment horizontal="center" vertical="center" textRotation="90" wrapText="1"/>
    </xf>
    <xf numFmtId="0" fontId="33" fillId="2" borderId="45" xfId="51" applyFont="1" applyFill="1" applyBorder="1" applyAlignment="1">
      <alignment horizontal="center" vertical="center" textRotation="90" wrapText="1"/>
    </xf>
    <xf numFmtId="0" fontId="33" fillId="32" borderId="45" xfId="51" applyFont="1" applyFill="1" applyBorder="1" applyAlignment="1">
      <alignment horizontal="center" vertical="center" wrapText="1"/>
    </xf>
    <xf numFmtId="0" fontId="7" fillId="32" borderId="29" xfId="51" applyFont="1" applyFill="1" applyBorder="1" applyAlignment="1">
      <alignment horizontal="center" vertical="center" wrapText="1"/>
    </xf>
    <xf numFmtId="0" fontId="7" fillId="32" borderId="7" xfId="51" applyNumberFormat="1" applyFont="1" applyFill="1" applyBorder="1" applyAlignment="1">
      <alignment horizontal="center" vertical="center" wrapText="1"/>
    </xf>
    <xf numFmtId="0" fontId="32" fillId="33" borderId="12" xfId="51" applyFont="1" applyFill="1" applyBorder="1" applyAlignment="1">
      <alignment horizontal="center" vertical="center" wrapText="1"/>
    </xf>
    <xf numFmtId="0" fontId="7" fillId="0" borderId="13" xfId="51" applyNumberFormat="1" applyFont="1" applyFill="1" applyBorder="1" applyAlignment="1">
      <alignment horizontal="center" vertical="center" wrapText="1"/>
    </xf>
    <xf numFmtId="0" fontId="7" fillId="0" borderId="11" xfId="51" applyNumberFormat="1" applyFont="1" applyFill="1" applyBorder="1" applyAlignment="1">
      <alignment horizontal="center" vertical="center" wrapText="1"/>
    </xf>
    <xf numFmtId="43" fontId="34" fillId="0" borderId="14" xfId="57" applyFont="1" applyFill="1" applyBorder="1" applyAlignment="1">
      <alignment horizontal="center" vertical="center"/>
    </xf>
    <xf numFmtId="0" fontId="33" fillId="34" borderId="43" xfId="51" applyFont="1" applyFill="1" applyBorder="1" applyAlignment="1">
      <alignment horizontal="center" vertical="center" textRotation="90" wrapText="1"/>
    </xf>
    <xf numFmtId="0" fontId="7" fillId="35" borderId="34" xfId="51" applyFont="1" applyFill="1" applyBorder="1" applyAlignment="1">
      <alignment horizontal="center" vertical="center" wrapText="1"/>
    </xf>
    <xf numFmtId="0" fontId="7" fillId="35" borderId="35" xfId="51" applyFont="1" applyFill="1" applyBorder="1" applyAlignment="1">
      <alignment horizontal="center" vertical="center" wrapText="1"/>
    </xf>
    <xf numFmtId="0" fontId="7" fillId="0" borderId="34" xfId="51" applyNumberFormat="1" applyFont="1" applyFill="1" applyBorder="1" applyAlignment="1">
      <alignment horizontal="center" vertical="center" wrapText="1"/>
    </xf>
    <xf numFmtId="0" fontId="33" fillId="34" borderId="45" xfId="51" applyFont="1" applyFill="1" applyBorder="1" applyAlignment="1">
      <alignment horizontal="center" vertical="center" textRotation="90" wrapText="1"/>
    </xf>
    <xf numFmtId="0" fontId="33" fillId="35" borderId="24" xfId="51" applyFont="1" applyFill="1" applyBorder="1" applyAlignment="1">
      <alignment horizontal="center" vertical="center" wrapText="1"/>
    </xf>
    <xf numFmtId="14" fontId="33" fillId="35" borderId="24" xfId="0" applyNumberFormat="1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34" borderId="44" xfId="51" applyFont="1" applyFill="1" applyBorder="1" applyAlignment="1">
      <alignment horizontal="center" vertical="center" textRotation="90" wrapText="1"/>
    </xf>
    <xf numFmtId="0" fontId="33" fillId="32" borderId="46" xfId="51" applyFont="1" applyFill="1" applyBorder="1" applyAlignment="1">
      <alignment horizontal="center" vertical="center" wrapText="1"/>
    </xf>
    <xf numFmtId="0" fontId="33" fillId="32" borderId="47" xfId="51" applyFont="1" applyFill="1" applyBorder="1" applyAlignment="1">
      <alignment horizontal="center" vertical="center" wrapText="1"/>
    </xf>
    <xf numFmtId="0" fontId="33" fillId="32" borderId="9" xfId="51" applyFont="1" applyFill="1" applyBorder="1" applyAlignment="1">
      <alignment horizontal="center" vertical="center" wrapText="1"/>
    </xf>
    <xf numFmtId="0" fontId="32" fillId="27" borderId="43" xfId="51" applyFont="1" applyFill="1" applyBorder="1" applyAlignment="1">
      <alignment horizontal="center" vertical="center" wrapText="1"/>
    </xf>
    <xf numFmtId="0" fontId="33" fillId="35" borderId="46" xfId="51" applyFont="1" applyFill="1" applyBorder="1" applyAlignment="1">
      <alignment horizontal="center" vertical="center" wrapText="1"/>
    </xf>
    <xf numFmtId="0" fontId="33" fillId="35" borderId="47" xfId="51" applyFont="1" applyFill="1" applyBorder="1" applyAlignment="1">
      <alignment horizontal="center" vertical="center" wrapText="1"/>
    </xf>
    <xf numFmtId="0" fontId="33" fillId="35" borderId="9" xfId="51" applyFont="1" applyFill="1" applyBorder="1" applyAlignment="1">
      <alignment horizontal="center" vertical="center" wrapText="1"/>
    </xf>
    <xf numFmtId="14" fontId="33" fillId="32" borderId="47" xfId="0" applyNumberFormat="1" applyFont="1" applyFill="1" applyBorder="1" applyAlignment="1">
      <alignment horizontal="center" vertical="center" wrapText="1"/>
    </xf>
    <xf numFmtId="14" fontId="33" fillId="32" borderId="48" xfId="0" applyNumberFormat="1" applyFont="1" applyFill="1" applyBorder="1" applyAlignment="1">
      <alignment horizontal="center" vertical="center" wrapText="1"/>
    </xf>
    <xf numFmtId="14" fontId="33" fillId="32" borderId="49" xfId="0" applyNumberFormat="1" applyFont="1" applyFill="1" applyBorder="1" applyAlignment="1">
      <alignment horizontal="center" vertical="center" wrapText="1"/>
    </xf>
    <xf numFmtId="14" fontId="33" fillId="32" borderId="50" xfId="0" applyNumberFormat="1" applyFont="1" applyFill="1" applyBorder="1" applyAlignment="1">
      <alignment horizontal="center" vertical="center" wrapText="1"/>
    </xf>
    <xf numFmtId="0" fontId="7" fillId="32" borderId="8" xfId="51" applyNumberFormat="1" applyFont="1" applyFill="1" applyBorder="1" applyAlignment="1">
      <alignment horizontal="center" vertical="center" wrapText="1"/>
    </xf>
    <xf numFmtId="0" fontId="7" fillId="32" borderId="34" xfId="51" applyFont="1" applyFill="1" applyBorder="1" applyAlignment="1">
      <alignment horizontal="center" vertical="center" wrapText="1"/>
    </xf>
    <xf numFmtId="0" fontId="7" fillId="32" borderId="35" xfId="51" applyNumberFormat="1" applyFont="1" applyFill="1" applyBorder="1" applyAlignment="1">
      <alignment horizontal="center" vertical="center" wrapText="1"/>
    </xf>
    <xf numFmtId="0" fontId="7" fillId="32" borderId="37" xfId="51" applyFont="1" applyFill="1" applyBorder="1" applyAlignment="1">
      <alignment horizontal="center" vertical="center" wrapText="1"/>
    </xf>
    <xf numFmtId="0" fontId="7" fillId="32" borderId="51" xfId="51" applyFont="1" applyFill="1" applyBorder="1" applyAlignment="1">
      <alignment horizontal="center" vertical="center" wrapText="1"/>
    </xf>
    <xf numFmtId="0" fontId="7" fillId="32" borderId="52" xfId="51" applyNumberFormat="1" applyFont="1" applyFill="1" applyBorder="1" applyAlignment="1">
      <alignment horizontal="center" vertical="center" wrapText="1"/>
    </xf>
    <xf numFmtId="14" fontId="33" fillId="35" borderId="48" xfId="0" applyNumberFormat="1" applyFont="1" applyFill="1" applyBorder="1" applyAlignment="1">
      <alignment horizontal="center" vertical="center" wrapText="1"/>
    </xf>
    <xf numFmtId="14" fontId="33" fillId="35" borderId="49" xfId="0" applyNumberFormat="1" applyFont="1" applyFill="1" applyBorder="1" applyAlignment="1">
      <alignment horizontal="center" vertical="center" wrapText="1"/>
    </xf>
    <xf numFmtId="14" fontId="33" fillId="35" borderId="50" xfId="0" applyNumberFormat="1" applyFont="1" applyFill="1" applyBorder="1" applyAlignment="1">
      <alignment horizontal="center" vertical="center" wrapText="1"/>
    </xf>
    <xf numFmtId="0" fontId="7" fillId="35" borderId="13" xfId="51" applyFont="1" applyFill="1" applyBorder="1" applyAlignment="1">
      <alignment horizontal="center" vertical="center" wrapText="1"/>
    </xf>
    <xf numFmtId="0" fontId="7" fillId="35" borderId="11" xfId="51" applyFont="1" applyFill="1" applyBorder="1" applyAlignment="1">
      <alignment horizontal="center" vertical="center" wrapText="1"/>
    </xf>
    <xf numFmtId="0" fontId="32" fillId="35" borderId="14" xfId="51" applyFont="1" applyFill="1" applyBorder="1" applyAlignment="1">
      <alignment horizontal="center" vertical="center" wrapText="1"/>
    </xf>
    <xf numFmtId="0" fontId="7" fillId="35" borderId="8" xfId="51" applyFont="1" applyFill="1" applyBorder="1" applyAlignment="1">
      <alignment horizontal="center" vertical="center" wrapText="1"/>
    </xf>
    <xf numFmtId="0" fontId="7" fillId="35" borderId="37" xfId="51" applyFont="1" applyFill="1" applyBorder="1" applyAlignment="1">
      <alignment horizontal="center" vertical="center" wrapText="1"/>
    </xf>
    <xf numFmtId="0" fontId="7" fillId="35" borderId="51" xfId="51" applyFont="1" applyFill="1" applyBorder="1" applyAlignment="1">
      <alignment horizontal="center" vertical="center" wrapText="1"/>
    </xf>
    <xf numFmtId="0" fontId="7" fillId="35" borderId="52" xfId="51" applyFont="1" applyFill="1" applyBorder="1" applyAlignment="1">
      <alignment horizontal="center" vertical="center" wrapText="1"/>
    </xf>
    <xf numFmtId="0" fontId="32" fillId="33" borderId="54" xfId="51" applyFont="1" applyFill="1" applyBorder="1" applyAlignment="1">
      <alignment horizontal="center" vertical="center" wrapText="1"/>
    </xf>
    <xf numFmtId="0" fontId="32" fillId="33" borderId="55" xfId="51" applyFont="1" applyFill="1" applyBorder="1" applyAlignment="1">
      <alignment horizontal="center" vertical="center" wrapText="1"/>
    </xf>
    <xf numFmtId="0" fontId="32" fillId="33" borderId="56" xfId="5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>
      <alignment horizontal="center" vertical="center" wrapText="1"/>
    </xf>
    <xf numFmtId="0" fontId="7" fillId="0" borderId="37" xfId="51" applyNumberFormat="1" applyFont="1" applyFill="1" applyBorder="1" applyAlignment="1">
      <alignment horizontal="center" vertical="center" wrapText="1"/>
    </xf>
    <xf numFmtId="43" fontId="34" fillId="0" borderId="38" xfId="57" applyFont="1" applyFill="1" applyBorder="1" applyAlignment="1">
      <alignment horizontal="center" vertical="center"/>
    </xf>
    <xf numFmtId="0" fontId="7" fillId="0" borderId="51" xfId="51" applyNumberFormat="1" applyFont="1" applyFill="1" applyBorder="1" applyAlignment="1">
      <alignment horizontal="center" vertical="center" wrapText="1"/>
    </xf>
    <xf numFmtId="0" fontId="7" fillId="0" borderId="52" xfId="51" applyNumberFormat="1" applyFont="1" applyFill="1" applyBorder="1" applyAlignment="1">
      <alignment horizontal="center" vertical="center" wrapText="1"/>
    </xf>
    <xf numFmtId="43" fontId="34" fillId="0" borderId="53" xfId="57" applyFont="1" applyFill="1" applyBorder="1" applyAlignment="1">
      <alignment horizontal="center" vertical="center"/>
    </xf>
    <xf numFmtId="0" fontId="32" fillId="35" borderId="54" xfId="51" applyFont="1" applyFill="1" applyBorder="1" applyAlignment="1">
      <alignment horizontal="center" vertical="center" wrapText="1"/>
    </xf>
    <xf numFmtId="0" fontId="32" fillId="35" borderId="55" xfId="51" applyFont="1" applyFill="1" applyBorder="1" applyAlignment="1">
      <alignment horizontal="center" vertical="center" wrapText="1"/>
    </xf>
    <xf numFmtId="0" fontId="32" fillId="35" borderId="56" xfId="51" applyFont="1" applyFill="1" applyBorder="1" applyAlignment="1">
      <alignment horizontal="center" vertical="center" wrapText="1"/>
    </xf>
    <xf numFmtId="0" fontId="7" fillId="0" borderId="29" xfId="51" applyNumberFormat="1" applyFont="1" applyFill="1" applyBorder="1" applyAlignment="1">
      <alignment horizontal="center" vertical="center" wrapText="1"/>
    </xf>
    <xf numFmtId="0" fontId="7" fillId="0" borderId="7" xfId="51" applyNumberFormat="1" applyFont="1" applyFill="1" applyBorder="1" applyAlignment="1">
      <alignment horizontal="center" vertical="center" wrapText="1"/>
    </xf>
    <xf numFmtId="43" fontId="34" fillId="0" borderId="12" xfId="57" applyFont="1" applyFill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pane ySplit="3" topLeftCell="A4" activePane="bottomLeft" state="frozen"/>
      <selection pane="bottomLeft" activeCell="D7" sqref="D7:D15"/>
    </sheetView>
  </sheetViews>
  <sheetFormatPr defaultRowHeight="12.75" x14ac:dyDescent="0.2"/>
  <cols>
    <col min="1" max="120" width="20.7109375" customWidth="1"/>
  </cols>
  <sheetData>
    <row r="1" spans="1:24" x14ac:dyDescent="0.2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 t="s">
        <v>2</v>
      </c>
      <c r="J1" s="1"/>
      <c r="K1" s="1"/>
      <c r="L1" s="1"/>
      <c r="M1" s="1" t="s">
        <v>3</v>
      </c>
      <c r="N1" s="1"/>
      <c r="O1" s="1"/>
      <c r="P1" s="1"/>
      <c r="Q1" s="1" t="s">
        <v>4</v>
      </c>
      <c r="R1" s="1"/>
      <c r="S1" s="1"/>
      <c r="T1" s="1"/>
      <c r="U1" s="1" t="s">
        <v>5</v>
      </c>
      <c r="V1" s="1"/>
      <c r="W1" s="1"/>
      <c r="X1" s="1"/>
    </row>
    <row r="2" spans="1:24" ht="13.5" thickBot="1" x14ac:dyDescent="0.25">
      <c r="A2" s="2">
        <v>13</v>
      </c>
      <c r="B2" s="2"/>
      <c r="C2" s="2"/>
      <c r="D2" s="2"/>
      <c r="E2" s="2">
        <v>4</v>
      </c>
      <c r="F2" s="2"/>
      <c r="G2" s="2"/>
      <c r="H2" s="2"/>
      <c r="I2" s="2">
        <v>1</v>
      </c>
      <c r="J2" s="2"/>
      <c r="K2" s="2"/>
      <c r="L2" s="2"/>
      <c r="M2" s="2">
        <v>5</v>
      </c>
      <c r="N2" s="2"/>
      <c r="O2" s="2"/>
      <c r="P2" s="2"/>
      <c r="Q2" s="2">
        <v>5</v>
      </c>
      <c r="R2" s="2"/>
      <c r="S2" s="2"/>
      <c r="T2" s="2"/>
      <c r="U2" s="2">
        <v>2</v>
      </c>
      <c r="V2" s="2"/>
      <c r="W2" s="2"/>
      <c r="X2" s="2"/>
    </row>
    <row r="3" spans="1:24" ht="35.1" customHeight="1" thickBot="1" x14ac:dyDescent="0.25">
      <c r="A3" s="30" t="s">
        <v>6</v>
      </c>
      <c r="B3" s="31"/>
      <c r="C3" s="31"/>
      <c r="D3" s="32"/>
      <c r="E3" s="30" t="s">
        <v>7</v>
      </c>
      <c r="F3" s="31"/>
      <c r="G3" s="31"/>
      <c r="H3" s="32"/>
      <c r="I3" s="30" t="s">
        <v>8</v>
      </c>
      <c r="J3" s="31"/>
      <c r="K3" s="31"/>
      <c r="L3" s="32"/>
      <c r="M3" s="30" t="s">
        <v>9</v>
      </c>
      <c r="N3" s="31"/>
      <c r="O3" s="31"/>
      <c r="P3" s="32"/>
      <c r="Q3" s="30" t="s">
        <v>10</v>
      </c>
      <c r="R3" s="31"/>
      <c r="S3" s="31"/>
      <c r="T3" s="32"/>
      <c r="U3" s="30" t="s">
        <v>11</v>
      </c>
      <c r="V3" s="31"/>
      <c r="W3" s="31"/>
      <c r="X3" s="32"/>
    </row>
    <row r="4" spans="1:24" ht="13.5" thickBot="1" x14ac:dyDescent="0.25">
      <c r="A4" s="26" t="s">
        <v>12</v>
      </c>
      <c r="B4" s="27"/>
      <c r="C4" s="28" t="s">
        <v>13</v>
      </c>
      <c r="D4" s="29" t="s">
        <v>14</v>
      </c>
      <c r="E4" s="26" t="s">
        <v>12</v>
      </c>
      <c r="F4" s="27"/>
      <c r="G4" s="28" t="s">
        <v>13</v>
      </c>
      <c r="H4" s="29" t="s">
        <v>14</v>
      </c>
      <c r="I4" s="26" t="s">
        <v>12</v>
      </c>
      <c r="J4" s="27"/>
      <c r="K4" s="28" t="s">
        <v>13</v>
      </c>
      <c r="L4" s="29" t="s">
        <v>14</v>
      </c>
      <c r="M4" s="26" t="s">
        <v>12</v>
      </c>
      <c r="N4" s="27"/>
      <c r="O4" s="28" t="s">
        <v>13</v>
      </c>
      <c r="P4" s="29" t="s">
        <v>14</v>
      </c>
      <c r="Q4" s="26" t="s">
        <v>12</v>
      </c>
      <c r="R4" s="27"/>
      <c r="S4" s="28" t="s">
        <v>13</v>
      </c>
      <c r="T4" s="29" t="s">
        <v>14</v>
      </c>
      <c r="U4" s="26" t="s">
        <v>12</v>
      </c>
      <c r="V4" s="27"/>
      <c r="W4" s="28" t="s">
        <v>13</v>
      </c>
      <c r="X4" s="29" t="s">
        <v>14</v>
      </c>
    </row>
    <row r="5" spans="1:24" ht="14.25" thickTop="1" thickBot="1" x14ac:dyDescent="0.25">
      <c r="A5" s="3" t="s">
        <v>15</v>
      </c>
      <c r="B5" s="4" t="s">
        <v>16</v>
      </c>
      <c r="C5" s="5" t="s">
        <v>17</v>
      </c>
      <c r="D5" s="6" t="s">
        <v>18</v>
      </c>
      <c r="E5" s="3" t="s">
        <v>15</v>
      </c>
      <c r="F5" s="4" t="s">
        <v>16</v>
      </c>
      <c r="G5" s="5" t="s">
        <v>17</v>
      </c>
      <c r="H5" s="6" t="s">
        <v>18</v>
      </c>
      <c r="I5" s="3" t="s">
        <v>15</v>
      </c>
      <c r="J5" s="4" t="s">
        <v>16</v>
      </c>
      <c r="K5" s="5" t="s">
        <v>17</v>
      </c>
      <c r="L5" s="6" t="s">
        <v>18</v>
      </c>
      <c r="M5" s="3" t="s">
        <v>15</v>
      </c>
      <c r="N5" s="4" t="s">
        <v>16</v>
      </c>
      <c r="O5" s="5" t="s">
        <v>17</v>
      </c>
      <c r="P5" s="6" t="s">
        <v>18</v>
      </c>
      <c r="Q5" s="3" t="s">
        <v>15</v>
      </c>
      <c r="R5" s="4" t="s">
        <v>16</v>
      </c>
      <c r="S5" s="5" t="s">
        <v>17</v>
      </c>
      <c r="T5" s="6" t="s">
        <v>18</v>
      </c>
      <c r="U5" s="3" t="s">
        <v>15</v>
      </c>
      <c r="V5" s="4" t="s">
        <v>16</v>
      </c>
      <c r="W5" s="5" t="s">
        <v>17</v>
      </c>
      <c r="X5" s="6" t="s">
        <v>18</v>
      </c>
    </row>
    <row r="6" spans="1:24" ht="13.5" thickBot="1" x14ac:dyDescent="0.25">
      <c r="A6" s="22" t="s">
        <v>19</v>
      </c>
      <c r="B6" s="23" t="s">
        <v>20</v>
      </c>
      <c r="C6" s="24" t="s">
        <v>21</v>
      </c>
      <c r="D6" s="25"/>
      <c r="E6" s="22" t="s">
        <v>19</v>
      </c>
      <c r="F6" s="23" t="s">
        <v>20</v>
      </c>
      <c r="G6" s="24" t="s">
        <v>22</v>
      </c>
      <c r="H6" s="25"/>
      <c r="I6" s="22" t="s">
        <v>19</v>
      </c>
      <c r="J6" s="23" t="s">
        <v>20</v>
      </c>
      <c r="K6" s="24" t="s">
        <v>22</v>
      </c>
      <c r="L6" s="25"/>
      <c r="M6" s="22" t="s">
        <v>19</v>
      </c>
      <c r="N6" s="23" t="s">
        <v>20</v>
      </c>
      <c r="O6" s="24" t="s">
        <v>21</v>
      </c>
      <c r="P6" s="25"/>
      <c r="Q6" s="22" t="s">
        <v>19</v>
      </c>
      <c r="R6" s="23" t="s">
        <v>20</v>
      </c>
      <c r="S6" s="24" t="s">
        <v>23</v>
      </c>
      <c r="T6" s="25"/>
      <c r="U6" s="22" t="s">
        <v>19</v>
      </c>
      <c r="V6" s="23" t="s">
        <v>20</v>
      </c>
      <c r="W6" s="24" t="s">
        <v>23</v>
      </c>
      <c r="X6" s="25"/>
    </row>
    <row r="7" spans="1:24" x14ac:dyDescent="0.2">
      <c r="A7" s="36" t="s">
        <v>24</v>
      </c>
      <c r="B7" s="37" t="s">
        <v>25</v>
      </c>
      <c r="C7" s="37">
        <v>20</v>
      </c>
      <c r="D7" s="38"/>
      <c r="E7" s="37" t="s">
        <v>24</v>
      </c>
      <c r="F7" s="37" t="s">
        <v>25</v>
      </c>
      <c r="G7" s="37">
        <v>117</v>
      </c>
      <c r="H7" s="38"/>
      <c r="I7" s="37" t="s">
        <v>24</v>
      </c>
      <c r="J7" s="37" t="s">
        <v>25</v>
      </c>
      <c r="K7" s="37">
        <v>117</v>
      </c>
      <c r="L7" s="38"/>
      <c r="M7" s="37" t="s">
        <v>24</v>
      </c>
      <c r="N7" s="37" t="s">
        <v>25</v>
      </c>
      <c r="O7" s="37">
        <v>20</v>
      </c>
      <c r="P7" s="38"/>
      <c r="Q7" s="37" t="s">
        <v>24</v>
      </c>
      <c r="R7" s="37" t="s">
        <v>25</v>
      </c>
      <c r="S7" s="37">
        <v>97</v>
      </c>
      <c r="T7" s="38"/>
      <c r="U7" s="37" t="s">
        <v>24</v>
      </c>
      <c r="V7" s="37" t="s">
        <v>25</v>
      </c>
      <c r="W7" s="37">
        <v>97</v>
      </c>
      <c r="X7" s="39"/>
    </row>
    <row r="8" spans="1:24" ht="25.5" x14ac:dyDescent="0.2">
      <c r="A8" s="40" t="s">
        <v>26</v>
      </c>
      <c r="B8" s="18" t="s">
        <v>27</v>
      </c>
      <c r="C8" s="18">
        <v>0</v>
      </c>
      <c r="D8" s="19"/>
      <c r="E8" s="17" t="s">
        <v>26</v>
      </c>
      <c r="F8" s="17" t="s">
        <v>27</v>
      </c>
      <c r="G8" s="17">
        <v>29</v>
      </c>
      <c r="H8" s="19"/>
      <c r="I8" s="17" t="s">
        <v>26</v>
      </c>
      <c r="J8" s="17" t="s">
        <v>27</v>
      </c>
      <c r="K8" s="17">
        <v>29</v>
      </c>
      <c r="L8" s="19"/>
      <c r="M8" s="18" t="s">
        <v>26</v>
      </c>
      <c r="N8" s="18" t="s">
        <v>27</v>
      </c>
      <c r="O8" s="18">
        <v>0</v>
      </c>
      <c r="P8" s="19"/>
      <c r="Q8" s="18" t="s">
        <v>26</v>
      </c>
      <c r="R8" s="18" t="s">
        <v>27</v>
      </c>
      <c r="S8" s="18">
        <v>0</v>
      </c>
      <c r="T8" s="19"/>
      <c r="U8" s="18" t="s">
        <v>26</v>
      </c>
      <c r="V8" s="18" t="s">
        <v>27</v>
      </c>
      <c r="W8" s="18">
        <v>0</v>
      </c>
      <c r="X8" s="41"/>
    </row>
    <row r="9" spans="1:24" x14ac:dyDescent="0.2">
      <c r="A9" s="42" t="s">
        <v>28</v>
      </c>
      <c r="B9" s="17" t="s">
        <v>29</v>
      </c>
      <c r="C9" s="17">
        <v>5</v>
      </c>
      <c r="D9" s="19"/>
      <c r="E9" s="17" t="s">
        <v>28</v>
      </c>
      <c r="F9" s="17" t="s">
        <v>29</v>
      </c>
      <c r="G9" s="17">
        <v>10</v>
      </c>
      <c r="H9" s="19"/>
      <c r="I9" s="17" t="s">
        <v>28</v>
      </c>
      <c r="J9" s="17" t="s">
        <v>29</v>
      </c>
      <c r="K9" s="17">
        <v>10</v>
      </c>
      <c r="L9" s="19"/>
      <c r="M9" s="18" t="s">
        <v>28</v>
      </c>
      <c r="N9" s="18" t="s">
        <v>29</v>
      </c>
      <c r="O9" s="18">
        <v>0</v>
      </c>
      <c r="P9" s="19"/>
      <c r="Q9" s="17" t="s">
        <v>28</v>
      </c>
      <c r="R9" s="17" t="s">
        <v>29</v>
      </c>
      <c r="S9" s="17">
        <v>10</v>
      </c>
      <c r="T9" s="19"/>
      <c r="U9" s="17" t="s">
        <v>28</v>
      </c>
      <c r="V9" s="17" t="s">
        <v>29</v>
      </c>
      <c r="W9" s="17">
        <v>10</v>
      </c>
      <c r="X9" s="41"/>
    </row>
    <row r="10" spans="1:24" x14ac:dyDescent="0.2">
      <c r="A10" s="40" t="s">
        <v>30</v>
      </c>
      <c r="B10" s="18" t="s">
        <v>31</v>
      </c>
      <c r="C10" s="18">
        <v>0</v>
      </c>
      <c r="D10" s="19"/>
      <c r="E10" s="17" t="s">
        <v>30</v>
      </c>
      <c r="F10" s="17" t="s">
        <v>31</v>
      </c>
      <c r="G10" s="17">
        <v>20</v>
      </c>
      <c r="H10" s="19"/>
      <c r="I10" s="17" t="s">
        <v>30</v>
      </c>
      <c r="J10" s="17" t="s">
        <v>31</v>
      </c>
      <c r="K10" s="17">
        <v>20</v>
      </c>
      <c r="L10" s="19"/>
      <c r="M10" s="18" t="s">
        <v>30</v>
      </c>
      <c r="N10" s="18" t="s">
        <v>31</v>
      </c>
      <c r="O10" s="18">
        <v>0</v>
      </c>
      <c r="P10" s="19"/>
      <c r="Q10" s="18" t="s">
        <v>30</v>
      </c>
      <c r="R10" s="18" t="s">
        <v>31</v>
      </c>
      <c r="S10" s="18">
        <v>0</v>
      </c>
      <c r="T10" s="19"/>
      <c r="U10" s="18" t="s">
        <v>30</v>
      </c>
      <c r="V10" s="18" t="s">
        <v>31</v>
      </c>
      <c r="W10" s="18">
        <v>0</v>
      </c>
      <c r="X10" s="41"/>
    </row>
    <row r="11" spans="1:24" ht="76.5" x14ac:dyDescent="0.2">
      <c r="A11" s="42" t="s">
        <v>32</v>
      </c>
      <c r="B11" s="17" t="s">
        <v>33</v>
      </c>
      <c r="C11" s="17">
        <v>80</v>
      </c>
      <c r="D11" s="19"/>
      <c r="E11" s="17" t="s">
        <v>32</v>
      </c>
      <c r="F11" s="17" t="s">
        <v>33</v>
      </c>
      <c r="G11" s="17">
        <v>115</v>
      </c>
      <c r="H11" s="19"/>
      <c r="I11" s="17" t="s">
        <v>32</v>
      </c>
      <c r="J11" s="17" t="s">
        <v>33</v>
      </c>
      <c r="K11" s="17">
        <v>115</v>
      </c>
      <c r="L11" s="19"/>
      <c r="M11" s="7" t="s">
        <v>32</v>
      </c>
      <c r="N11" s="7" t="s">
        <v>33</v>
      </c>
      <c r="O11" s="7">
        <v>80</v>
      </c>
      <c r="P11" s="19"/>
      <c r="Q11" s="17" t="s">
        <v>32</v>
      </c>
      <c r="R11" s="17" t="s">
        <v>33</v>
      </c>
      <c r="S11" s="17">
        <v>98</v>
      </c>
      <c r="T11" s="19"/>
      <c r="U11" s="17" t="s">
        <v>32</v>
      </c>
      <c r="V11" s="17" t="s">
        <v>33</v>
      </c>
      <c r="W11" s="17">
        <v>98</v>
      </c>
      <c r="X11" s="41"/>
    </row>
    <row r="12" spans="1:24" ht="38.25" x14ac:dyDescent="0.2">
      <c r="A12" s="43" t="s">
        <v>34</v>
      </c>
      <c r="B12" s="7" t="s">
        <v>35</v>
      </c>
      <c r="C12" s="7">
        <v>25</v>
      </c>
      <c r="D12" s="19"/>
      <c r="E12" s="17" t="s">
        <v>34</v>
      </c>
      <c r="F12" s="17" t="s">
        <v>35</v>
      </c>
      <c r="G12" s="17">
        <v>30</v>
      </c>
      <c r="H12" s="19"/>
      <c r="I12" s="17" t="s">
        <v>34</v>
      </c>
      <c r="J12" s="17" t="s">
        <v>35</v>
      </c>
      <c r="K12" s="17">
        <v>30</v>
      </c>
      <c r="L12" s="19"/>
      <c r="M12" s="7" t="s">
        <v>34</v>
      </c>
      <c r="N12" s="7" t="s">
        <v>35</v>
      </c>
      <c r="O12" s="7">
        <v>30</v>
      </c>
      <c r="P12" s="19"/>
      <c r="Q12" s="7" t="s">
        <v>34</v>
      </c>
      <c r="R12" s="7" t="s">
        <v>35</v>
      </c>
      <c r="S12" s="7">
        <v>25</v>
      </c>
      <c r="T12" s="19"/>
      <c r="U12" s="7" t="s">
        <v>34</v>
      </c>
      <c r="V12" s="7" t="s">
        <v>35</v>
      </c>
      <c r="W12" s="7">
        <v>25</v>
      </c>
      <c r="X12" s="41"/>
    </row>
    <row r="13" spans="1:24" ht="38.25" x14ac:dyDescent="0.2">
      <c r="A13" s="44" t="s">
        <v>36</v>
      </c>
      <c r="B13" s="8" t="s">
        <v>37</v>
      </c>
      <c r="C13" s="8">
        <v>0</v>
      </c>
      <c r="D13" s="19"/>
      <c r="E13" s="17" t="s">
        <v>36</v>
      </c>
      <c r="F13" s="17" t="s">
        <v>37</v>
      </c>
      <c r="G13" s="17">
        <v>20</v>
      </c>
      <c r="H13" s="19"/>
      <c r="I13" s="17" t="s">
        <v>36</v>
      </c>
      <c r="J13" s="17" t="s">
        <v>37</v>
      </c>
      <c r="K13" s="17">
        <v>20</v>
      </c>
      <c r="L13" s="19"/>
      <c r="M13" s="8" t="s">
        <v>36</v>
      </c>
      <c r="N13" s="8" t="s">
        <v>37</v>
      </c>
      <c r="O13" s="8">
        <v>0</v>
      </c>
      <c r="P13" s="19"/>
      <c r="Q13" s="8" t="s">
        <v>36</v>
      </c>
      <c r="R13" s="8" t="s">
        <v>37</v>
      </c>
      <c r="S13" s="8">
        <v>0</v>
      </c>
      <c r="T13" s="19"/>
      <c r="U13" s="8" t="s">
        <v>36</v>
      </c>
      <c r="V13" s="8" t="s">
        <v>37</v>
      </c>
      <c r="W13" s="8">
        <v>0</v>
      </c>
      <c r="X13" s="41"/>
    </row>
    <row r="14" spans="1:24" x14ac:dyDescent="0.2">
      <c r="A14" s="43" t="s">
        <v>38</v>
      </c>
      <c r="B14" s="7" t="s">
        <v>39</v>
      </c>
      <c r="C14" s="7">
        <v>20</v>
      </c>
      <c r="D14" s="19"/>
      <c r="E14" s="17" t="s">
        <v>38</v>
      </c>
      <c r="F14" s="17" t="s">
        <v>39</v>
      </c>
      <c r="G14" s="17">
        <v>20</v>
      </c>
      <c r="H14" s="19"/>
      <c r="I14" s="17" t="s">
        <v>38</v>
      </c>
      <c r="J14" s="17" t="s">
        <v>39</v>
      </c>
      <c r="K14" s="17">
        <v>20</v>
      </c>
      <c r="L14" s="19"/>
      <c r="M14" s="7" t="s">
        <v>38</v>
      </c>
      <c r="N14" s="7" t="s">
        <v>39</v>
      </c>
      <c r="O14" s="7">
        <v>20</v>
      </c>
      <c r="P14" s="19"/>
      <c r="Q14" s="7" t="s">
        <v>38</v>
      </c>
      <c r="R14" s="7" t="s">
        <v>39</v>
      </c>
      <c r="S14" s="7">
        <v>20</v>
      </c>
      <c r="T14" s="19"/>
      <c r="U14" s="7" t="s">
        <v>38</v>
      </c>
      <c r="V14" s="7" t="s">
        <v>39</v>
      </c>
      <c r="W14" s="7">
        <v>20</v>
      </c>
      <c r="X14" s="41"/>
    </row>
    <row r="15" spans="1:24" ht="38.25" x14ac:dyDescent="0.2">
      <c r="A15" s="44" t="s">
        <v>40</v>
      </c>
      <c r="B15" s="8" t="s">
        <v>41</v>
      </c>
      <c r="C15" s="8">
        <v>0</v>
      </c>
      <c r="D15" s="19"/>
      <c r="E15" s="17" t="s">
        <v>40</v>
      </c>
      <c r="F15" s="17" t="s">
        <v>41</v>
      </c>
      <c r="G15" s="17">
        <v>25</v>
      </c>
      <c r="H15" s="19"/>
      <c r="I15" s="17" t="s">
        <v>40</v>
      </c>
      <c r="J15" s="17" t="s">
        <v>41</v>
      </c>
      <c r="K15" s="17">
        <v>25</v>
      </c>
      <c r="L15" s="19"/>
      <c r="M15" s="8" t="s">
        <v>40</v>
      </c>
      <c r="N15" s="8" t="s">
        <v>41</v>
      </c>
      <c r="O15" s="8">
        <v>0</v>
      </c>
      <c r="P15" s="19"/>
      <c r="Q15" s="8" t="s">
        <v>40</v>
      </c>
      <c r="R15" s="8" t="s">
        <v>41</v>
      </c>
      <c r="S15" s="8">
        <v>0</v>
      </c>
      <c r="T15" s="19"/>
      <c r="U15" s="8" t="s">
        <v>40</v>
      </c>
      <c r="V15" s="8" t="s">
        <v>41</v>
      </c>
      <c r="W15" s="8">
        <v>0</v>
      </c>
      <c r="X15" s="41"/>
    </row>
    <row r="16" spans="1:24" ht="13.5" thickBot="1" x14ac:dyDescent="0.25">
      <c r="A16" s="9" t="s">
        <v>42</v>
      </c>
      <c r="B16" s="10"/>
      <c r="C16" s="11">
        <f>SUM(C7:C15)</f>
        <v>150</v>
      </c>
      <c r="D16" s="12">
        <v>0.5</v>
      </c>
      <c r="E16" s="9" t="s">
        <v>42</v>
      </c>
      <c r="F16" s="10"/>
      <c r="G16" s="11">
        <f>SUM(G7:G15)</f>
        <v>386</v>
      </c>
      <c r="H16" s="12">
        <v>0</v>
      </c>
      <c r="I16" s="9" t="s">
        <v>42</v>
      </c>
      <c r="J16" s="10"/>
      <c r="K16" s="11">
        <f>SUM(K7:K15)</f>
        <v>386</v>
      </c>
      <c r="L16" s="12">
        <v>0</v>
      </c>
      <c r="M16" s="9" t="s">
        <v>42</v>
      </c>
      <c r="N16" s="10"/>
      <c r="O16" s="11">
        <f>SUM(O7:O15)</f>
        <v>150</v>
      </c>
      <c r="P16" s="12">
        <v>0.69</v>
      </c>
      <c r="Q16" s="9" t="s">
        <v>42</v>
      </c>
      <c r="R16" s="10"/>
      <c r="S16" s="11">
        <f>SUM(S7:S15)</f>
        <v>250</v>
      </c>
      <c r="T16" s="12">
        <v>0.1</v>
      </c>
      <c r="U16" s="9" t="s">
        <v>42</v>
      </c>
      <c r="V16" s="10"/>
      <c r="W16" s="11">
        <f>SUM(W7:W15)</f>
        <v>250</v>
      </c>
      <c r="X16" s="12">
        <v>0.1</v>
      </c>
    </row>
    <row r="17" spans="1:24" ht="13.5" thickBot="1" x14ac:dyDescent="0.25">
      <c r="A17" s="22" t="s">
        <v>19</v>
      </c>
      <c r="B17" s="23" t="s">
        <v>43</v>
      </c>
      <c r="C17" s="35" t="s">
        <v>23</v>
      </c>
      <c r="D17" s="32"/>
      <c r="E17" s="22" t="s">
        <v>19</v>
      </c>
      <c r="F17" s="23" t="s">
        <v>43</v>
      </c>
      <c r="G17" s="35" t="s">
        <v>23</v>
      </c>
      <c r="H17" s="32"/>
      <c r="I17" s="22" t="s">
        <v>19</v>
      </c>
      <c r="J17" s="23" t="s">
        <v>43</v>
      </c>
      <c r="K17" s="35" t="s">
        <v>44</v>
      </c>
      <c r="L17" s="32"/>
      <c r="M17" s="22" t="s">
        <v>19</v>
      </c>
      <c r="N17" s="23" t="s">
        <v>43</v>
      </c>
      <c r="O17" s="35" t="s">
        <v>44</v>
      </c>
      <c r="P17" s="32"/>
      <c r="Q17" s="22" t="s">
        <v>19</v>
      </c>
      <c r="R17" s="23" t="s">
        <v>43</v>
      </c>
      <c r="S17" s="35" t="s">
        <v>44</v>
      </c>
      <c r="T17" s="32"/>
      <c r="U17" s="22" t="s">
        <v>19</v>
      </c>
      <c r="V17" s="23" t="s">
        <v>43</v>
      </c>
      <c r="W17" s="35" t="s">
        <v>45</v>
      </c>
      <c r="X17" s="32"/>
    </row>
    <row r="18" spans="1:24" ht="25.5" x14ac:dyDescent="0.2">
      <c r="A18" s="45" t="s">
        <v>26</v>
      </c>
      <c r="B18" s="21" t="s">
        <v>27</v>
      </c>
      <c r="C18" s="21">
        <v>39</v>
      </c>
      <c r="D18" s="33"/>
      <c r="E18" s="21" t="s">
        <v>26</v>
      </c>
      <c r="F18" s="21" t="s">
        <v>27</v>
      </c>
      <c r="G18" s="21">
        <v>39</v>
      </c>
      <c r="H18" s="33"/>
      <c r="I18" s="34" t="s">
        <v>26</v>
      </c>
      <c r="J18" s="34" t="s">
        <v>27</v>
      </c>
      <c r="K18" s="34">
        <v>0</v>
      </c>
      <c r="L18" s="33"/>
      <c r="M18" s="34" t="s">
        <v>26</v>
      </c>
      <c r="N18" s="34" t="s">
        <v>27</v>
      </c>
      <c r="O18" s="34">
        <v>0</v>
      </c>
      <c r="P18" s="33"/>
      <c r="Q18" s="34" t="s">
        <v>26</v>
      </c>
      <c r="R18" s="34" t="s">
        <v>27</v>
      </c>
      <c r="S18" s="34">
        <v>0</v>
      </c>
      <c r="T18" s="33"/>
      <c r="U18" s="21" t="s">
        <v>26</v>
      </c>
      <c r="V18" s="21" t="s">
        <v>27</v>
      </c>
      <c r="W18" s="21">
        <v>74</v>
      </c>
      <c r="X18" s="46"/>
    </row>
    <row r="19" spans="1:24" ht="38.25" x14ac:dyDescent="0.2">
      <c r="A19" s="42" t="s">
        <v>46</v>
      </c>
      <c r="B19" s="17" t="s">
        <v>47</v>
      </c>
      <c r="C19" s="17">
        <v>6</v>
      </c>
      <c r="D19" s="20"/>
      <c r="E19" s="17" t="s">
        <v>46</v>
      </c>
      <c r="F19" s="17" t="s">
        <v>47</v>
      </c>
      <c r="G19" s="17">
        <v>6</v>
      </c>
      <c r="H19" s="20"/>
      <c r="I19" s="17" t="s">
        <v>46</v>
      </c>
      <c r="J19" s="17" t="s">
        <v>47</v>
      </c>
      <c r="K19" s="17">
        <v>6</v>
      </c>
      <c r="L19" s="20"/>
      <c r="M19" s="17" t="s">
        <v>46</v>
      </c>
      <c r="N19" s="17" t="s">
        <v>47</v>
      </c>
      <c r="O19" s="17">
        <v>6</v>
      </c>
      <c r="P19" s="20"/>
      <c r="Q19" s="17" t="s">
        <v>46</v>
      </c>
      <c r="R19" s="17" t="s">
        <v>47</v>
      </c>
      <c r="S19" s="17">
        <v>6</v>
      </c>
      <c r="T19" s="20"/>
      <c r="U19" s="17" t="s">
        <v>46</v>
      </c>
      <c r="V19" s="17" t="s">
        <v>47</v>
      </c>
      <c r="W19" s="17">
        <v>6</v>
      </c>
      <c r="X19" s="47"/>
    </row>
    <row r="20" spans="1:24" x14ac:dyDescent="0.2">
      <c r="A20" s="42" t="s">
        <v>30</v>
      </c>
      <c r="B20" s="17" t="s">
        <v>31</v>
      </c>
      <c r="C20" s="17">
        <v>15</v>
      </c>
      <c r="D20" s="20"/>
      <c r="E20" s="17" t="s">
        <v>30</v>
      </c>
      <c r="F20" s="17" t="s">
        <v>31</v>
      </c>
      <c r="G20" s="17">
        <v>15</v>
      </c>
      <c r="H20" s="20"/>
      <c r="I20" s="18" t="s">
        <v>30</v>
      </c>
      <c r="J20" s="18" t="s">
        <v>31</v>
      </c>
      <c r="K20" s="18">
        <v>0</v>
      </c>
      <c r="L20" s="20"/>
      <c r="M20" s="18" t="s">
        <v>30</v>
      </c>
      <c r="N20" s="18" t="s">
        <v>31</v>
      </c>
      <c r="O20" s="18">
        <v>0</v>
      </c>
      <c r="P20" s="20"/>
      <c r="Q20" s="18" t="s">
        <v>30</v>
      </c>
      <c r="R20" s="18" t="s">
        <v>31</v>
      </c>
      <c r="S20" s="18">
        <v>0</v>
      </c>
      <c r="T20" s="20"/>
      <c r="U20" s="17" t="s">
        <v>30</v>
      </c>
      <c r="V20" s="17" t="s">
        <v>31</v>
      </c>
      <c r="W20" s="17">
        <v>20</v>
      </c>
      <c r="X20" s="47"/>
    </row>
    <row r="21" spans="1:24" ht="38.25" x14ac:dyDescent="0.2">
      <c r="A21" s="42" t="s">
        <v>48</v>
      </c>
      <c r="B21" s="17" t="s">
        <v>49</v>
      </c>
      <c r="C21" s="17">
        <v>20</v>
      </c>
      <c r="D21" s="20"/>
      <c r="E21" s="17" t="s">
        <v>48</v>
      </c>
      <c r="F21" s="17" t="s">
        <v>49</v>
      </c>
      <c r="G21" s="17">
        <v>20</v>
      </c>
      <c r="H21" s="20"/>
      <c r="I21" s="7" t="s">
        <v>48</v>
      </c>
      <c r="J21" s="7" t="s">
        <v>49</v>
      </c>
      <c r="K21" s="7">
        <v>20</v>
      </c>
      <c r="L21" s="20"/>
      <c r="M21" s="7" t="s">
        <v>48</v>
      </c>
      <c r="N21" s="7" t="s">
        <v>49</v>
      </c>
      <c r="O21" s="7">
        <v>20</v>
      </c>
      <c r="P21" s="20"/>
      <c r="Q21" s="7" t="s">
        <v>48</v>
      </c>
      <c r="R21" s="7" t="s">
        <v>49</v>
      </c>
      <c r="S21" s="7">
        <v>20</v>
      </c>
      <c r="T21" s="20"/>
      <c r="U21" s="17" t="s">
        <v>48</v>
      </c>
      <c r="V21" s="17" t="s">
        <v>49</v>
      </c>
      <c r="W21" s="17">
        <v>20</v>
      </c>
      <c r="X21" s="47"/>
    </row>
    <row r="22" spans="1:24" ht="25.5" x14ac:dyDescent="0.2">
      <c r="A22" s="42" t="s">
        <v>50</v>
      </c>
      <c r="B22" s="17" t="s">
        <v>51</v>
      </c>
      <c r="C22" s="17">
        <v>55</v>
      </c>
      <c r="D22" s="20"/>
      <c r="E22" s="17" t="s">
        <v>50</v>
      </c>
      <c r="F22" s="17" t="s">
        <v>51</v>
      </c>
      <c r="G22" s="17">
        <v>55</v>
      </c>
      <c r="H22" s="20"/>
      <c r="I22" s="7" t="s">
        <v>50</v>
      </c>
      <c r="J22" s="7" t="s">
        <v>51</v>
      </c>
      <c r="K22" s="7">
        <v>24</v>
      </c>
      <c r="L22" s="20"/>
      <c r="M22" s="7" t="s">
        <v>50</v>
      </c>
      <c r="N22" s="7" t="s">
        <v>51</v>
      </c>
      <c r="O22" s="7">
        <v>24</v>
      </c>
      <c r="P22" s="20"/>
      <c r="Q22" s="7" t="s">
        <v>50</v>
      </c>
      <c r="R22" s="7" t="s">
        <v>51</v>
      </c>
      <c r="S22" s="7">
        <v>24</v>
      </c>
      <c r="T22" s="20"/>
      <c r="U22" s="17" t="s">
        <v>50</v>
      </c>
      <c r="V22" s="17" t="s">
        <v>51</v>
      </c>
      <c r="W22" s="17">
        <v>55</v>
      </c>
      <c r="X22" s="47"/>
    </row>
    <row r="23" spans="1:24" x14ac:dyDescent="0.2">
      <c r="A23" s="42" t="s">
        <v>24</v>
      </c>
      <c r="B23" s="17" t="s">
        <v>25</v>
      </c>
      <c r="C23" s="17">
        <v>80</v>
      </c>
      <c r="D23" s="20"/>
      <c r="E23" s="17" t="s">
        <v>24</v>
      </c>
      <c r="F23" s="17" t="s">
        <v>25</v>
      </c>
      <c r="G23" s="17">
        <v>80</v>
      </c>
      <c r="H23" s="20"/>
      <c r="I23" s="8" t="s">
        <v>24</v>
      </c>
      <c r="J23" s="8" t="s">
        <v>25</v>
      </c>
      <c r="K23" s="8">
        <v>0</v>
      </c>
      <c r="L23" s="20"/>
      <c r="M23" s="8" t="s">
        <v>24</v>
      </c>
      <c r="N23" s="8" t="s">
        <v>25</v>
      </c>
      <c r="O23" s="8">
        <v>0</v>
      </c>
      <c r="P23" s="20"/>
      <c r="Q23" s="8" t="s">
        <v>24</v>
      </c>
      <c r="R23" s="8" t="s">
        <v>25</v>
      </c>
      <c r="S23" s="8">
        <v>0</v>
      </c>
      <c r="T23" s="20"/>
      <c r="U23" s="17" t="s">
        <v>24</v>
      </c>
      <c r="V23" s="17" t="s">
        <v>25</v>
      </c>
      <c r="W23" s="17">
        <v>80</v>
      </c>
      <c r="X23" s="47"/>
    </row>
    <row r="24" spans="1:24" ht="76.5" x14ac:dyDescent="0.2">
      <c r="A24" s="42" t="s">
        <v>32</v>
      </c>
      <c r="B24" s="17" t="s">
        <v>33</v>
      </c>
      <c r="C24" s="17">
        <v>35</v>
      </c>
      <c r="D24" s="20"/>
      <c r="E24" s="17" t="s">
        <v>32</v>
      </c>
      <c r="F24" s="17" t="s">
        <v>33</v>
      </c>
      <c r="G24" s="17">
        <v>35</v>
      </c>
      <c r="H24" s="20"/>
      <c r="I24" s="8" t="s">
        <v>32</v>
      </c>
      <c r="J24" s="8" t="s">
        <v>33</v>
      </c>
      <c r="K24" s="8">
        <v>0</v>
      </c>
      <c r="L24" s="20"/>
      <c r="M24" s="8" t="s">
        <v>32</v>
      </c>
      <c r="N24" s="8" t="s">
        <v>33</v>
      </c>
      <c r="O24" s="8">
        <v>0</v>
      </c>
      <c r="P24" s="20"/>
      <c r="Q24" s="8" t="s">
        <v>32</v>
      </c>
      <c r="R24" s="8" t="s">
        <v>33</v>
      </c>
      <c r="S24" s="8">
        <v>0</v>
      </c>
      <c r="T24" s="20"/>
      <c r="U24" s="17" t="s">
        <v>32</v>
      </c>
      <c r="V24" s="17" t="s">
        <v>33</v>
      </c>
      <c r="W24" s="17">
        <v>35</v>
      </c>
      <c r="X24" s="47"/>
    </row>
    <row r="25" spans="1:24" ht="38.25" x14ac:dyDescent="0.2">
      <c r="A25" s="44" t="s">
        <v>36</v>
      </c>
      <c r="B25" s="8" t="s">
        <v>37</v>
      </c>
      <c r="C25" s="8">
        <v>0</v>
      </c>
      <c r="D25" s="20"/>
      <c r="E25" s="8" t="s">
        <v>36</v>
      </c>
      <c r="F25" s="8" t="s">
        <v>37</v>
      </c>
      <c r="G25" s="8">
        <v>0</v>
      </c>
      <c r="H25" s="20"/>
      <c r="I25" s="8" t="s">
        <v>36</v>
      </c>
      <c r="J25" s="8" t="s">
        <v>37</v>
      </c>
      <c r="K25" s="8">
        <v>0</v>
      </c>
      <c r="L25" s="20"/>
      <c r="M25" s="8" t="s">
        <v>36</v>
      </c>
      <c r="N25" s="8" t="s">
        <v>37</v>
      </c>
      <c r="O25" s="8">
        <v>0</v>
      </c>
      <c r="P25" s="20"/>
      <c r="Q25" s="8" t="s">
        <v>36</v>
      </c>
      <c r="R25" s="8" t="s">
        <v>37</v>
      </c>
      <c r="S25" s="8">
        <v>0</v>
      </c>
      <c r="T25" s="20"/>
      <c r="U25" s="17" t="s">
        <v>36</v>
      </c>
      <c r="V25" s="17" t="s">
        <v>37</v>
      </c>
      <c r="W25" s="17">
        <v>20</v>
      </c>
      <c r="X25" s="47"/>
    </row>
    <row r="26" spans="1:24" ht="38.25" x14ac:dyDescent="0.2">
      <c r="A26" s="44" t="s">
        <v>40</v>
      </c>
      <c r="B26" s="8" t="s">
        <v>41</v>
      </c>
      <c r="C26" s="8">
        <v>0</v>
      </c>
      <c r="D26" s="20"/>
      <c r="E26" s="8" t="s">
        <v>40</v>
      </c>
      <c r="F26" s="8" t="s">
        <v>41</v>
      </c>
      <c r="G26" s="8">
        <v>0</v>
      </c>
      <c r="H26" s="20"/>
      <c r="I26" s="8" t="s">
        <v>40</v>
      </c>
      <c r="J26" s="8" t="s">
        <v>41</v>
      </c>
      <c r="K26" s="8">
        <v>0</v>
      </c>
      <c r="L26" s="20"/>
      <c r="M26" s="8" t="s">
        <v>40</v>
      </c>
      <c r="N26" s="8" t="s">
        <v>41</v>
      </c>
      <c r="O26" s="8">
        <v>0</v>
      </c>
      <c r="P26" s="20"/>
      <c r="Q26" s="8" t="s">
        <v>40</v>
      </c>
      <c r="R26" s="8" t="s">
        <v>41</v>
      </c>
      <c r="S26" s="8">
        <v>0</v>
      </c>
      <c r="T26" s="20"/>
      <c r="U26" s="17" t="s">
        <v>40</v>
      </c>
      <c r="V26" s="17" t="s">
        <v>41</v>
      </c>
      <c r="W26" s="17">
        <v>25</v>
      </c>
      <c r="X26" s="47"/>
    </row>
    <row r="27" spans="1:24" ht="13.5" thickBot="1" x14ac:dyDescent="0.25">
      <c r="A27" s="13" t="s">
        <v>42</v>
      </c>
      <c r="B27" s="14"/>
      <c r="C27" s="11">
        <f>SUM(C18:C26)</f>
        <v>250</v>
      </c>
      <c r="D27" s="15">
        <v>0.06</v>
      </c>
      <c r="E27" s="13" t="s">
        <v>42</v>
      </c>
      <c r="F27" s="14"/>
      <c r="G27" s="11">
        <f>SUM(G18:G26)</f>
        <v>250</v>
      </c>
      <c r="H27" s="15">
        <v>0.06</v>
      </c>
      <c r="I27" s="13" t="s">
        <v>42</v>
      </c>
      <c r="J27" s="14"/>
      <c r="K27" s="11">
        <f>SUM(K18:K26)</f>
        <v>50</v>
      </c>
      <c r="L27" s="15">
        <v>10.51</v>
      </c>
      <c r="M27" s="13" t="s">
        <v>42</v>
      </c>
      <c r="N27" s="14"/>
      <c r="O27" s="11">
        <f>SUM(O18:O26)</f>
        <v>50</v>
      </c>
      <c r="P27" s="15">
        <v>10.51</v>
      </c>
      <c r="Q27" s="13" t="s">
        <v>42</v>
      </c>
      <c r="R27" s="14"/>
      <c r="S27" s="11">
        <f>SUM(S18:S26)</f>
        <v>50</v>
      </c>
      <c r="T27" s="15">
        <v>10.51</v>
      </c>
      <c r="U27" s="13" t="s">
        <v>42</v>
      </c>
      <c r="V27" s="14"/>
      <c r="W27" s="11">
        <f>SUM(W18:W26)</f>
        <v>335</v>
      </c>
      <c r="X27" s="15">
        <v>0</v>
      </c>
    </row>
    <row r="28" spans="1:24" ht="50.1" customHeight="1" x14ac:dyDescent="0.2">
      <c r="A28" s="16" t="s">
        <v>52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</sheetData>
  <mergeCells count="61">
    <mergeCell ref="A28:X28"/>
    <mergeCell ref="A27:B27"/>
    <mergeCell ref="E27:F27"/>
    <mergeCell ref="I27:J27"/>
    <mergeCell ref="M27:N27"/>
    <mergeCell ref="Q27:R27"/>
    <mergeCell ref="U27:V27"/>
    <mergeCell ref="D18:D26"/>
    <mergeCell ref="H18:H26"/>
    <mergeCell ref="L18:L26"/>
    <mergeCell ref="P18:P26"/>
    <mergeCell ref="T18:T26"/>
    <mergeCell ref="X18:X26"/>
    <mergeCell ref="C17:D17"/>
    <mergeCell ref="G17:H17"/>
    <mergeCell ref="K17:L17"/>
    <mergeCell ref="O17:P17"/>
    <mergeCell ref="S17:T17"/>
    <mergeCell ref="W17:X17"/>
    <mergeCell ref="A16:B16"/>
    <mergeCell ref="E16:F16"/>
    <mergeCell ref="I16:J16"/>
    <mergeCell ref="M16:N16"/>
    <mergeCell ref="Q16:R16"/>
    <mergeCell ref="U16:V16"/>
    <mergeCell ref="D7:D15"/>
    <mergeCell ref="H7:H15"/>
    <mergeCell ref="L7:L15"/>
    <mergeCell ref="P7:P15"/>
    <mergeCell ref="T7:T15"/>
    <mergeCell ref="X7:X15"/>
    <mergeCell ref="C6:D6"/>
    <mergeCell ref="G6:H6"/>
    <mergeCell ref="K6:L6"/>
    <mergeCell ref="O6:P6"/>
    <mergeCell ref="S6:T6"/>
    <mergeCell ref="W6:X6"/>
    <mergeCell ref="A4:B4"/>
    <mergeCell ref="E4:F4"/>
    <mergeCell ref="I4:J4"/>
    <mergeCell ref="M4:N4"/>
    <mergeCell ref="Q4:R4"/>
    <mergeCell ref="U4:V4"/>
    <mergeCell ref="A3:D3"/>
    <mergeCell ref="E3:H3"/>
    <mergeCell ref="I3:L3"/>
    <mergeCell ref="M3:P3"/>
    <mergeCell ref="Q3:T3"/>
    <mergeCell ref="U3:X3"/>
    <mergeCell ref="A2:D2"/>
    <mergeCell ref="E2:H2"/>
    <mergeCell ref="I2:L2"/>
    <mergeCell ref="M2:P2"/>
    <mergeCell ref="Q2:T2"/>
    <mergeCell ref="U2:X2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48" t="s">
        <v>72</v>
      </c>
      <c r="B1" s="49"/>
      <c r="C1" s="49"/>
      <c r="D1" s="49"/>
      <c r="E1" s="49"/>
      <c r="F1" s="49"/>
      <c r="G1" s="49"/>
      <c r="H1" s="49"/>
    </row>
    <row r="2" spans="1:13" ht="13.5" thickBot="1" x14ac:dyDescent="0.25">
      <c r="A2" s="50" t="s">
        <v>53</v>
      </c>
      <c r="B2" s="51"/>
      <c r="C2" s="51"/>
      <c r="D2" s="51"/>
      <c r="E2" s="51"/>
      <c r="F2" s="51"/>
      <c r="G2" s="51"/>
      <c r="H2" s="51"/>
    </row>
    <row r="3" spans="1:13" ht="51.75" thickBot="1" x14ac:dyDescent="0.25">
      <c r="A3" s="52" t="s">
        <v>54</v>
      </c>
      <c r="B3" s="53"/>
      <c r="C3" s="86" t="s">
        <v>55</v>
      </c>
      <c r="D3" s="54" t="s">
        <v>56</v>
      </c>
      <c r="E3" s="55" t="s">
        <v>57</v>
      </c>
      <c r="F3" s="55" t="s">
        <v>58</v>
      </c>
      <c r="G3" s="55" t="s">
        <v>59</v>
      </c>
      <c r="H3" s="56" t="s">
        <v>60</v>
      </c>
      <c r="I3" s="57" t="s">
        <v>61</v>
      </c>
      <c r="J3" s="58" t="s">
        <v>62</v>
      </c>
      <c r="K3" s="59" t="s">
        <v>63</v>
      </c>
      <c r="L3" s="60" t="s">
        <v>64</v>
      </c>
      <c r="M3" s="61" t="s">
        <v>65</v>
      </c>
    </row>
    <row r="4" spans="1:13" ht="22.5" customHeight="1" x14ac:dyDescent="0.2">
      <c r="A4" s="62" t="s">
        <v>66</v>
      </c>
      <c r="B4" s="83" t="s">
        <v>67</v>
      </c>
      <c r="C4" s="91" t="s">
        <v>0</v>
      </c>
      <c r="D4" s="95">
        <f t="shared" ref="D4" si="0">F4+E4</f>
        <v>500</v>
      </c>
      <c r="E4" s="96">
        <v>100</v>
      </c>
      <c r="F4" s="96">
        <v>400</v>
      </c>
      <c r="G4" s="96">
        <v>250</v>
      </c>
      <c r="H4" s="110">
        <f>F4-G4</f>
        <v>150</v>
      </c>
      <c r="I4" s="77">
        <v>315</v>
      </c>
      <c r="J4" s="63">
        <v>150</v>
      </c>
      <c r="K4" s="63">
        <v>0</v>
      </c>
      <c r="L4" s="63">
        <v>0.5</v>
      </c>
      <c r="M4" s="64">
        <f>H4*24*13*L4</f>
        <v>23400</v>
      </c>
    </row>
    <row r="5" spans="1:13" ht="22.5" customHeight="1" x14ac:dyDescent="0.2">
      <c r="A5" s="65"/>
      <c r="B5" s="84"/>
      <c r="C5" s="92" t="s">
        <v>74</v>
      </c>
      <c r="D5" s="97">
        <f>F5+E5</f>
        <v>800</v>
      </c>
      <c r="E5" s="94">
        <v>100</v>
      </c>
      <c r="F5" s="94">
        <v>700</v>
      </c>
      <c r="G5" s="94">
        <v>250</v>
      </c>
      <c r="H5" s="111">
        <f>F5-G5</f>
        <v>450</v>
      </c>
      <c r="I5" s="114">
        <v>386</v>
      </c>
      <c r="J5" s="113">
        <v>386</v>
      </c>
      <c r="K5" s="113">
        <f>H5-J5</f>
        <v>64</v>
      </c>
      <c r="L5" s="113">
        <v>0</v>
      </c>
      <c r="M5" s="115">
        <f>H5*24*5*L5</f>
        <v>0</v>
      </c>
    </row>
    <row r="6" spans="1:13" ht="22.5" customHeight="1" x14ac:dyDescent="0.2">
      <c r="A6" s="65"/>
      <c r="B6" s="84"/>
      <c r="C6" s="92" t="s">
        <v>3</v>
      </c>
      <c r="D6" s="97">
        <f>F6+E6</f>
        <v>500</v>
      </c>
      <c r="E6" s="94">
        <v>100</v>
      </c>
      <c r="F6" s="94">
        <v>400</v>
      </c>
      <c r="G6" s="94">
        <v>250</v>
      </c>
      <c r="H6" s="111">
        <f>F6-G6</f>
        <v>150</v>
      </c>
      <c r="I6" s="114">
        <v>314</v>
      </c>
      <c r="J6" s="113">
        <v>150</v>
      </c>
      <c r="K6" s="113">
        <v>0</v>
      </c>
      <c r="L6" s="113">
        <v>0.69</v>
      </c>
      <c r="M6" s="115">
        <f>H6*24*5*L6</f>
        <v>12419.999999999998</v>
      </c>
    </row>
    <row r="7" spans="1:13" ht="22.5" customHeight="1" thickBot="1" x14ac:dyDescent="0.25">
      <c r="A7" s="65"/>
      <c r="B7" s="85"/>
      <c r="C7" s="93" t="s">
        <v>75</v>
      </c>
      <c r="D7" s="98">
        <f>F7+E7</f>
        <v>600</v>
      </c>
      <c r="E7" s="99">
        <v>100</v>
      </c>
      <c r="F7" s="99">
        <v>500</v>
      </c>
      <c r="G7" s="99">
        <v>250</v>
      </c>
      <c r="H7" s="112">
        <f>F7-G7</f>
        <v>250</v>
      </c>
      <c r="I7" s="116">
        <v>381</v>
      </c>
      <c r="J7" s="117">
        <v>250</v>
      </c>
      <c r="K7" s="117">
        <v>0</v>
      </c>
      <c r="L7" s="117">
        <v>0.1</v>
      </c>
      <c r="M7" s="118">
        <f>H7*24*7*L7</f>
        <v>4200</v>
      </c>
    </row>
    <row r="8" spans="1:13" ht="22.5" customHeight="1" thickBot="1" x14ac:dyDescent="0.25">
      <c r="A8" s="66"/>
      <c r="B8" s="67" t="s">
        <v>68</v>
      </c>
      <c r="C8" s="90" t="s">
        <v>73</v>
      </c>
      <c r="D8" s="68">
        <f>F8+E8</f>
        <v>100</v>
      </c>
      <c r="E8" s="69">
        <v>100</v>
      </c>
      <c r="F8" s="69">
        <v>0</v>
      </c>
      <c r="G8" s="69">
        <v>0</v>
      </c>
      <c r="H8" s="70">
        <f>F8-G8</f>
        <v>0</v>
      </c>
      <c r="I8" s="122">
        <v>0</v>
      </c>
      <c r="J8" s="123">
        <v>0</v>
      </c>
      <c r="K8" s="123">
        <v>0</v>
      </c>
      <c r="L8" s="123">
        <v>0</v>
      </c>
      <c r="M8" s="124">
        <f>H8*24*30*L8</f>
        <v>0</v>
      </c>
    </row>
    <row r="9" spans="1:13" ht="22.5" customHeight="1" x14ac:dyDescent="0.2">
      <c r="A9" s="74" t="s">
        <v>69</v>
      </c>
      <c r="B9" s="87" t="s">
        <v>70</v>
      </c>
      <c r="C9" s="100" t="s">
        <v>76</v>
      </c>
      <c r="D9" s="75">
        <f t="shared" ref="D9:D10" si="1">E9+F9</f>
        <v>600</v>
      </c>
      <c r="E9" s="76">
        <v>100</v>
      </c>
      <c r="F9" s="76">
        <v>500</v>
      </c>
      <c r="G9" s="76">
        <v>250</v>
      </c>
      <c r="H9" s="119">
        <f>F9-G9</f>
        <v>250</v>
      </c>
      <c r="I9" s="77">
        <v>325</v>
      </c>
      <c r="J9" s="63">
        <v>250</v>
      </c>
      <c r="K9" s="63">
        <v>0</v>
      </c>
      <c r="L9" s="63">
        <v>0.06</v>
      </c>
      <c r="M9" s="64">
        <f>H9*24*17*L9</f>
        <v>6120</v>
      </c>
    </row>
    <row r="10" spans="1:13" ht="22.5" customHeight="1" x14ac:dyDescent="0.2">
      <c r="A10" s="82"/>
      <c r="B10" s="88"/>
      <c r="C10" s="101" t="s">
        <v>77</v>
      </c>
      <c r="D10" s="107">
        <f t="shared" ref="D10:D11" si="2">E10+F10</f>
        <v>400</v>
      </c>
      <c r="E10" s="106">
        <v>100</v>
      </c>
      <c r="F10" s="106">
        <v>300</v>
      </c>
      <c r="G10" s="106">
        <v>250</v>
      </c>
      <c r="H10" s="120">
        <f>F10-G10</f>
        <v>50</v>
      </c>
      <c r="I10" s="114">
        <v>245</v>
      </c>
      <c r="J10" s="113">
        <v>50</v>
      </c>
      <c r="K10" s="113">
        <v>0</v>
      </c>
      <c r="L10" s="113">
        <v>10.51</v>
      </c>
      <c r="M10" s="115">
        <f>H10*24*11*L10</f>
        <v>138732</v>
      </c>
    </row>
    <row r="11" spans="1:13" ht="22.5" customHeight="1" thickBot="1" x14ac:dyDescent="0.25">
      <c r="A11" s="82"/>
      <c r="B11" s="89"/>
      <c r="C11" s="102" t="s">
        <v>5</v>
      </c>
      <c r="D11" s="108">
        <f t="shared" si="2"/>
        <v>700</v>
      </c>
      <c r="E11" s="109">
        <v>100</v>
      </c>
      <c r="F11" s="109">
        <v>600</v>
      </c>
      <c r="G11" s="109">
        <v>250</v>
      </c>
      <c r="H11" s="121">
        <f>F11-G11</f>
        <v>350</v>
      </c>
      <c r="I11" s="116">
        <v>335</v>
      </c>
      <c r="J11" s="117">
        <v>335</v>
      </c>
      <c r="K11" s="117">
        <f>H11-J11</f>
        <v>15</v>
      </c>
      <c r="L11" s="117">
        <v>0</v>
      </c>
      <c r="M11" s="118">
        <f>H11*24*2*L11</f>
        <v>0</v>
      </c>
    </row>
    <row r="12" spans="1:13" ht="22.5" customHeight="1" thickBot="1" x14ac:dyDescent="0.25">
      <c r="A12" s="78"/>
      <c r="B12" s="79" t="s">
        <v>71</v>
      </c>
      <c r="C12" s="80" t="s">
        <v>73</v>
      </c>
      <c r="D12" s="103">
        <f>E12+F12</f>
        <v>100</v>
      </c>
      <c r="E12" s="104">
        <v>100</v>
      </c>
      <c r="F12" s="104">
        <v>0</v>
      </c>
      <c r="G12" s="104">
        <v>0</v>
      </c>
      <c r="H12" s="105">
        <f>F12-G12</f>
        <v>0</v>
      </c>
      <c r="I12" s="71">
        <v>0</v>
      </c>
      <c r="J12" s="72">
        <v>0</v>
      </c>
      <c r="K12" s="72">
        <v>0</v>
      </c>
      <c r="L12" s="72">
        <v>0</v>
      </c>
      <c r="M12" s="73">
        <f>H12*24*30*L12</f>
        <v>0</v>
      </c>
    </row>
    <row r="13" spans="1:13" ht="14.25" x14ac:dyDescent="0.2">
      <c r="M13" s="81">
        <f>SUM(M4:M12)</f>
        <v>184872</v>
      </c>
    </row>
  </sheetData>
  <mergeCells count="7">
    <mergeCell ref="A4:A8"/>
    <mergeCell ref="B4:B7"/>
    <mergeCell ref="A9:A12"/>
    <mergeCell ref="B9:B11"/>
    <mergeCell ref="A1:H1"/>
    <mergeCell ref="A2:H2"/>
    <mergeCell ref="A3:B3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2023-03-16T12:18:56Z</dcterms:created>
  <dcterms:modified xsi:type="dcterms:W3CDTF">2023-03-16T12:33:49Z</dcterms:modified>
</cp:coreProperties>
</file>