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0" yWindow="0" windowWidth="1948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8" i="2" l="1"/>
  <c r="M7" i="2"/>
  <c r="M6" i="2"/>
  <c r="M5" i="2"/>
  <c r="M4" i="2"/>
  <c r="H8" i="2"/>
  <c r="D8" i="2"/>
  <c r="H7" i="2"/>
  <c r="D7" i="2"/>
  <c r="H6" i="2"/>
  <c r="D6" i="2"/>
  <c r="H5" i="2"/>
  <c r="D5" i="2"/>
  <c r="H4" i="2"/>
  <c r="D4" i="2"/>
  <c r="K5" i="2" l="1"/>
  <c r="M9" i="2"/>
  <c r="K8" i="2"/>
  <c r="K27" i="1" l="1"/>
  <c r="G27" i="1"/>
  <c r="C27" i="1"/>
  <c r="K16" i="1"/>
  <c r="G16" i="1"/>
  <c r="C16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<sst xmlns="http://schemas.openxmlformats.org/spreadsheetml/2006/main" count="183" uniqueCount="63">
  <si>
    <t>01-07.05.2023</t>
  </si>
  <si>
    <t>08-28.05.2023</t>
  </si>
  <si>
    <t>29-31.05.2023</t>
  </si>
  <si>
    <t>CROSS BORDER CAPACITY ALLOCATION AUCTION RESULTS for the period of:
01-07.05.2023</t>
  </si>
  <si>
    <t>CROSS BORDER CAPACITY ALLOCATION AUCTION RESULTS for the period of:
08-28.05.2023</t>
  </si>
  <si>
    <t>CROSS BORDER CAPACITY ALLOCATION AUCTION RESULTS for the period of:
29-31.05.2023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</si>
  <si>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</si>
  <si>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</si>
  <si>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</si>
  <si>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</si>
  <si>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</si>
  <si>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</si>
  <si>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</si>
  <si>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</si>
  <si>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</si>
  <si>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200</t>
  </si>
  <si>
    <t>ATC = 350</t>
  </si>
  <si>
    <t>ATC = 100</t>
  </si>
  <si>
    <t>11XEDFTRADING--G</t>
  </si>
  <si>
    <t>EDF Trading Limited</t>
  </si>
  <si>
    <t>11XDANSKECOM---P</t>
  </si>
  <si>
    <t>DANSKE COMMODITIES A/S</t>
  </si>
  <si>
    <t>12XEFT-SWITZERLR</t>
  </si>
  <si>
    <t>ENERGY FINANCING TEAM SWITZERLAND AG</t>
  </si>
  <si>
    <t>11XIGET--------D</t>
  </si>
  <si>
    <t>GEN-I d.o.o</t>
  </si>
  <si>
    <t>30XROEGL-------B</t>
  </si>
  <si>
    <t>AXPO ENERGY ROMANIA SA</t>
  </si>
  <si>
    <t>15X-MVM--------B</t>
  </si>
  <si>
    <t>MVM PARTNER ENERGIAKERESKEDELMI ZARTKORUEN MUKODO RESZVENYTARSASAG</t>
  </si>
  <si>
    <t>30XROTINMAREN--M</t>
  </si>
  <si>
    <t>Tinmar Energy S.A.</t>
  </si>
  <si>
    <t>11XFREEPOINT---N</t>
  </si>
  <si>
    <t>FREEPOINT COMMODITIES EUROPE LLP</t>
  </si>
  <si>
    <t>11XHSE-SLOVENIAG</t>
  </si>
  <si>
    <t xml:space="preserve">HOLDING SLOVENSKE ELEKTRARNE </t>
  </si>
  <si>
    <t>Total Allocated Capacity</t>
  </si>
  <si>
    <t>EXPORT (RO-RS)</t>
  </si>
  <si>
    <t>ATC = 250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</si>
  <si>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</si>
  <si>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</si>
  <si>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</si>
  <si>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</si>
  <si>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MAI is 25 APRILIE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</si>
  <si>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</si>
  <si>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</si>
  <si>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</si>
  <si>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</si>
  <si>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</si>
  <si>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</si>
  <si>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</si>
  <si>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</si>
  <si>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</si>
  <si>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</si>
  <si>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</si>
  <si>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</si>
  <si>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</si>
  <si>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</si>
  <si>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</si>
  <si>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</si>
  <si>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</si>
  <si>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May 2023</t>
  </si>
  <si>
    <t>01-28.05.2023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</si>
</sst>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16" applyNumberFormat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20" applyNumberFormat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7" fillId="20" borderId="22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23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5" fillId="0" borderId="24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16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wrapText="1"/>
    </xf>
    <xf numFmtId="4" fontId="9" fillId="0" borderId="15" xfId="0" applyNumberFormat="1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1" xfId="55" applyFont="1" applyFill="1" applyBorder="1" applyAlignment="1">
      <alignment horizontal="center" vertical="center" wrapText="1"/>
    </xf>
    <xf numFmtId="0" fontId="4" fillId="27" borderId="3" xfId="55" applyFont="1" applyFill="1" applyBorder="1" applyAlignment="1">
      <alignment horizontal="center" vertical="center" wrapText="1"/>
    </xf>
    <xf numFmtId="0" fontId="32" fillId="27" borderId="26" xfId="55" applyFont="1" applyFill="1" applyBorder="1" applyAlignment="1">
      <alignment horizontal="center" vertical="center" wrapText="1"/>
    </xf>
    <xf numFmtId="0" fontId="32" fillId="27" borderId="27" xfId="55" applyFont="1" applyFill="1" applyBorder="1" applyAlignment="1">
      <alignment horizontal="center" vertical="center" wrapText="1"/>
    </xf>
    <xf numFmtId="0" fontId="32" fillId="27" borderId="28" xfId="55" applyFont="1" applyFill="1" applyBorder="1" applyAlignment="1">
      <alignment horizontal="center" vertical="center" wrapText="1"/>
    </xf>
    <xf numFmtId="0" fontId="32" fillId="27" borderId="29" xfId="55" applyFont="1" applyFill="1" applyBorder="1" applyAlignment="1">
      <alignment horizontal="center" vertical="center" wrapText="1"/>
    </xf>
    <xf numFmtId="0" fontId="4" fillId="28" borderId="30" xfId="45" applyFont="1" applyFill="1" applyBorder="1" applyAlignment="1">
      <alignment horizontal="center" vertical="center" wrapText="1"/>
    </xf>
    <xf numFmtId="0" fontId="4" fillId="29" borderId="28" xfId="45" applyFont="1" applyFill="1" applyBorder="1" applyAlignment="1">
      <alignment horizontal="center" vertical="center" wrapText="1"/>
    </xf>
    <xf numFmtId="0" fontId="4" fillId="30" borderId="28" xfId="45" applyFont="1" applyFill="1" applyBorder="1" applyAlignment="1">
      <alignment horizontal="center" vertical="center" wrapText="1"/>
    </xf>
    <xf numFmtId="0" fontId="4" fillId="31" borderId="28" xfId="56" applyFont="1" applyFill="1" applyBorder="1" applyAlignment="1">
      <alignment horizontal="center" vertical="center" wrapText="1"/>
    </xf>
    <xf numFmtId="0" fontId="4" fillId="31" borderId="29" xfId="56" applyFont="1" applyFill="1" applyBorder="1" applyAlignment="1">
      <alignment horizontal="center" vertical="center" wrapText="1"/>
    </xf>
    <xf numFmtId="0" fontId="33" fillId="2" borderId="26" xfId="55" applyFont="1" applyFill="1" applyBorder="1" applyAlignment="1">
      <alignment horizontal="center" vertical="center" textRotation="90" wrapText="1"/>
    </xf>
    <xf numFmtId="0" fontId="33" fillId="32" borderId="31" xfId="55" applyFont="1" applyFill="1" applyBorder="1" applyAlignment="1">
      <alignment horizontal="center" vertical="center" wrapText="1"/>
    </xf>
    <xf numFmtId="14" fontId="33" fillId="32" borderId="32" xfId="0" applyNumberFormat="1" applyFont="1" applyFill="1" applyBorder="1" applyAlignment="1">
      <alignment horizontal="center" vertical="center" wrapText="1"/>
    </xf>
    <xf numFmtId="0" fontId="7" fillId="32" borderId="33" xfId="55" applyFont="1" applyFill="1" applyBorder="1" applyAlignment="1">
      <alignment horizontal="center" vertical="center" wrapText="1"/>
    </xf>
    <xf numFmtId="0" fontId="7" fillId="32" borderId="34" xfId="55" applyNumberFormat="1" applyFont="1" applyFill="1" applyBorder="1" applyAlignment="1">
      <alignment horizontal="center" vertical="center" wrapText="1"/>
    </xf>
    <xf numFmtId="0" fontId="32" fillId="33" borderId="35" xfId="55" applyFont="1" applyFill="1" applyBorder="1" applyAlignment="1">
      <alignment horizontal="center" vertical="center" wrapText="1"/>
    </xf>
    <xf numFmtId="0" fontId="7" fillId="0" borderId="33" xfId="55" applyNumberFormat="1" applyFont="1" applyFill="1" applyBorder="1" applyAlignment="1">
      <alignment horizontal="center" vertical="center" wrapText="1"/>
    </xf>
    <xf numFmtId="0" fontId="7" fillId="0" borderId="34" xfId="55" applyNumberFormat="1" applyFont="1" applyFill="1" applyBorder="1" applyAlignment="1">
      <alignment horizontal="center" vertical="center" wrapText="1"/>
    </xf>
    <xf numFmtId="43" fontId="34" fillId="0" borderId="36" xfId="57" applyFont="1" applyFill="1" applyBorder="1" applyAlignment="1">
      <alignment horizontal="center" vertical="center"/>
    </xf>
    <xf numFmtId="0" fontId="33" fillId="2" borderId="37" xfId="55" applyFont="1" applyFill="1" applyBorder="1" applyAlignment="1">
      <alignment horizontal="center" vertical="center" textRotation="90" wrapText="1"/>
    </xf>
    <xf numFmtId="0" fontId="33" fillId="32" borderId="38" xfId="55" applyFont="1" applyFill="1" applyBorder="1" applyAlignment="1">
      <alignment horizontal="center" vertical="center" wrapText="1"/>
    </xf>
    <xf numFmtId="14" fontId="33" fillId="32" borderId="39" xfId="0" applyNumberFormat="1" applyFont="1" applyFill="1" applyBorder="1" applyAlignment="1">
      <alignment horizontal="center" vertical="center" wrapText="1"/>
    </xf>
    <xf numFmtId="0" fontId="7" fillId="32" borderId="10" xfId="55" applyFont="1" applyFill="1" applyBorder="1" applyAlignment="1">
      <alignment horizontal="center" vertical="center" wrapText="1"/>
    </xf>
    <xf numFmtId="0" fontId="7" fillId="32" borderId="11" xfId="55" applyNumberFormat="1" applyFont="1" applyFill="1" applyBorder="1" applyAlignment="1">
      <alignment horizontal="center" vertical="center" wrapText="1"/>
    </xf>
    <xf numFmtId="0" fontId="32" fillId="33" borderId="40" xfId="55" applyFont="1" applyFill="1" applyBorder="1" applyAlignment="1">
      <alignment horizontal="center" vertical="center" wrapText="1"/>
    </xf>
    <xf numFmtId="0" fontId="7" fillId="0" borderId="10" xfId="55" applyNumberFormat="1" applyFont="1" applyFill="1" applyBorder="1" applyAlignment="1">
      <alignment horizontal="center" vertical="center" wrapText="1"/>
    </xf>
    <xf numFmtId="0" fontId="7" fillId="0" borderId="11" xfId="55" applyNumberFormat="1" applyFont="1" applyFill="1" applyBorder="1" applyAlignment="1">
      <alignment horizontal="center" vertical="center" wrapText="1"/>
    </xf>
    <xf numFmtId="43" fontId="34" fillId="0" borderId="12" xfId="57" applyFont="1" applyFill="1" applyBorder="1" applyAlignment="1">
      <alignment horizontal="center" vertical="center"/>
    </xf>
    <xf numFmtId="0" fontId="33" fillId="32" borderId="41" xfId="55" applyFont="1" applyFill="1" applyBorder="1" applyAlignment="1">
      <alignment horizontal="center" vertical="center" wrapText="1"/>
    </xf>
    <xf numFmtId="14" fontId="33" fillId="32" borderId="42" xfId="0" applyNumberFormat="1" applyFont="1" applyFill="1" applyBorder="1" applyAlignment="1">
      <alignment horizontal="center" vertical="center" wrapText="1"/>
    </xf>
    <xf numFmtId="0" fontId="7" fillId="32" borderId="13" xfId="55" applyFont="1" applyFill="1" applyBorder="1" applyAlignment="1">
      <alignment horizontal="center" vertical="center" wrapText="1"/>
    </xf>
    <xf numFmtId="0" fontId="7" fillId="32" borderId="14" xfId="55" applyNumberFormat="1" applyFont="1" applyFill="1" applyBorder="1" applyAlignment="1">
      <alignment horizontal="center" vertical="center" wrapText="1"/>
    </xf>
    <xf numFmtId="0" fontId="32" fillId="33" borderId="43" xfId="55" applyFont="1" applyFill="1" applyBorder="1" applyAlignment="1">
      <alignment horizontal="center" vertical="center" wrapText="1"/>
    </xf>
    <xf numFmtId="0" fontId="7" fillId="0" borderId="13" xfId="55" applyNumberFormat="1" applyFont="1" applyFill="1" applyBorder="1" applyAlignment="1">
      <alignment horizontal="center" vertical="center" wrapText="1"/>
    </xf>
    <xf numFmtId="0" fontId="7" fillId="0" borderId="1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34" borderId="26" xfId="55" applyFont="1" applyFill="1" applyBorder="1" applyAlignment="1">
      <alignment horizontal="center" vertical="center" textRotation="90" wrapText="1"/>
    </xf>
    <xf numFmtId="0" fontId="33" fillId="35" borderId="31" xfId="55" applyFont="1" applyFill="1" applyBorder="1" applyAlignment="1">
      <alignment horizontal="center" vertical="center" wrapText="1"/>
    </xf>
    <xf numFmtId="14" fontId="33" fillId="35" borderId="32" xfId="0" applyNumberFormat="1" applyFont="1" applyFill="1" applyBorder="1" applyAlignment="1">
      <alignment horizontal="center" vertical="center" wrapText="1"/>
    </xf>
    <xf numFmtId="0" fontId="7" fillId="35" borderId="33" xfId="55" applyFont="1" applyFill="1" applyBorder="1" applyAlignment="1">
      <alignment horizontal="center" vertical="center" wrapText="1"/>
    </xf>
    <xf numFmtId="0" fontId="7" fillId="35" borderId="34" xfId="55" applyFont="1" applyFill="1" applyBorder="1" applyAlignment="1">
      <alignment horizontal="center" vertical="center" wrapText="1"/>
    </xf>
    <xf numFmtId="0" fontId="32" fillId="35" borderId="35" xfId="55" applyFont="1" applyFill="1" applyBorder="1" applyAlignment="1">
      <alignment horizontal="center" vertical="center" wrapText="1"/>
    </xf>
    <xf numFmtId="0" fontId="33" fillId="34" borderId="37" xfId="55" applyFont="1" applyFill="1" applyBorder="1" applyAlignment="1">
      <alignment horizontal="center" vertical="center" textRotation="90" wrapText="1"/>
    </xf>
    <xf numFmtId="0" fontId="33" fillId="35" borderId="41" xfId="55" applyFont="1" applyFill="1" applyBorder="1" applyAlignment="1">
      <alignment horizontal="center" vertical="center" wrapText="1"/>
    </xf>
    <xf numFmtId="14" fontId="33" fillId="35" borderId="42" xfId="0" applyNumberFormat="1" applyFont="1" applyFill="1" applyBorder="1" applyAlignment="1">
      <alignment horizontal="center" vertical="center" wrapText="1"/>
    </xf>
    <xf numFmtId="0" fontId="7" fillId="35" borderId="13" xfId="55" applyFont="1" applyFill="1" applyBorder="1" applyAlignment="1">
      <alignment horizontal="center" vertical="center" wrapText="1"/>
    </xf>
    <xf numFmtId="0" fontId="7" fillId="35" borderId="14" xfId="55" applyFont="1" applyFill="1" applyBorder="1" applyAlignment="1">
      <alignment horizontal="center" vertical="center" wrapText="1"/>
    </xf>
    <xf numFmtId="0" fontId="32" fillId="35" borderId="43" xfId="55" applyFont="1" applyFill="1" applyBorder="1" applyAlignment="1">
      <alignment horizontal="center" vertical="center" wrapText="1"/>
    </xf>
    <xf numFmtId="43" fontId="35" fillId="0" borderId="0" xfId="0" applyNumberFormat="1" applyFont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ySplit="3" topLeftCell="A4" activePane="bottomLeft" state="frozen"/>
      <selection pane="bottomLeft" activeCell="K24" sqref="K24"/>
    </sheetView>
  </sheetViews>
  <sheetFormatPr defaultRowHeight="12.75" x14ac:dyDescent="0.2"/>
  <cols>
    <col min="1" max="120" width="20.7109375" customWidth="1"/>
  </cols>
  <sheetData>
    <row r="1" spans="1:12" x14ac:dyDescent="0.2">
      <c r="A1" s="45" t="s">
        <v>0</v>
      </c>
      <c r="B1" s="45"/>
      <c r="C1" s="45"/>
      <c r="D1" s="45"/>
      <c r="E1" s="45" t="s">
        <v>1</v>
      </c>
      <c r="F1" s="45"/>
      <c r="G1" s="45"/>
      <c r="H1" s="45"/>
      <c r="I1" s="45" t="s">
        <v>2</v>
      </c>
      <c r="J1" s="45"/>
      <c r="K1" s="45"/>
      <c r="L1" s="45"/>
    </row>
    <row r="2" spans="1:12" ht="13.5" thickBot="1" x14ac:dyDescent="0.25">
      <c r="A2" s="46">
        <v>7</v>
      </c>
      <c r="B2" s="46"/>
      <c r="C2" s="46"/>
      <c r="D2" s="46"/>
      <c r="E2" s="46">
        <v>21</v>
      </c>
      <c r="F2" s="46"/>
      <c r="G2" s="46"/>
      <c r="H2" s="46"/>
      <c r="I2" s="46">
        <v>3</v>
      </c>
      <c r="J2" s="46"/>
      <c r="K2" s="46"/>
      <c r="L2" s="46"/>
    </row>
    <row r="3" spans="1:12" ht="35.1" customHeight="1" thickBot="1" x14ac:dyDescent="0.25">
      <c r="A3" s="42" t="s">
        <v>3</v>
      </c>
      <c r="B3" s="36"/>
      <c r="C3" s="36"/>
      <c r="D3" s="36"/>
      <c r="E3" s="36" t="s">
        <v>4</v>
      </c>
      <c r="F3" s="36"/>
      <c r="G3" s="36"/>
      <c r="H3" s="36"/>
      <c r="I3" s="36" t="s">
        <v>5</v>
      </c>
      <c r="J3" s="36"/>
      <c r="K3" s="36"/>
      <c r="L3" s="37"/>
    </row>
    <row r="4" spans="1:12" x14ac:dyDescent="0.2">
      <c r="A4" s="43" t="s">
        <v>6</v>
      </c>
      <c r="B4" s="44"/>
      <c r="C4" s="1" t="s">
        <v>7</v>
      </c>
      <c r="D4" s="1" t="s">
        <v>8</v>
      </c>
      <c r="E4" s="44" t="s">
        <v>6</v>
      </c>
      <c r="F4" s="44"/>
      <c r="G4" s="1" t="s">
        <v>7</v>
      </c>
      <c r="H4" s="1" t="s">
        <v>8</v>
      </c>
      <c r="I4" s="44" t="s">
        <v>6</v>
      </c>
      <c r="J4" s="44"/>
      <c r="K4" s="1" t="s">
        <v>7</v>
      </c>
      <c r="L4" s="2" t="s">
        <v>8</v>
      </c>
    </row>
    <row r="5" spans="1:12" ht="13.5" thickBot="1" x14ac:dyDescent="0.25">
      <c r="A5" s="3" t="s">
        <v>9</v>
      </c>
      <c r="B5" s="4" t="s">
        <v>10</v>
      </c>
      <c r="C5" s="5" t="s">
        <v>11</v>
      </c>
      <c r="D5" s="5" t="s">
        <v>12</v>
      </c>
      <c r="E5" s="5" t="s">
        <v>9</v>
      </c>
      <c r="F5" s="4" t="s">
        <v>10</v>
      </c>
      <c r="G5" s="5" t="s">
        <v>11</v>
      </c>
      <c r="H5" s="5" t="s">
        <v>12</v>
      </c>
      <c r="I5" s="5" t="s">
        <v>9</v>
      </c>
      <c r="J5" s="4" t="s">
        <v>10</v>
      </c>
      <c r="K5" s="5" t="s">
        <v>11</v>
      </c>
      <c r="L5" s="6" t="s">
        <v>12</v>
      </c>
    </row>
    <row r="6" spans="1:12" ht="13.5" thickBot="1" x14ac:dyDescent="0.25">
      <c r="A6" s="7" t="s">
        <v>13</v>
      </c>
      <c r="B6" s="8" t="s">
        <v>14</v>
      </c>
      <c r="C6" s="36" t="s">
        <v>15</v>
      </c>
      <c r="D6" s="36"/>
      <c r="E6" s="9" t="s">
        <v>13</v>
      </c>
      <c r="F6" s="8" t="s">
        <v>14</v>
      </c>
      <c r="G6" s="36" t="s">
        <v>16</v>
      </c>
      <c r="H6" s="36"/>
      <c r="I6" s="9" t="s">
        <v>13</v>
      </c>
      <c r="J6" s="8" t="s">
        <v>14</v>
      </c>
      <c r="K6" s="36" t="s">
        <v>17</v>
      </c>
      <c r="L6" s="37"/>
    </row>
    <row r="7" spans="1:12" x14ac:dyDescent="0.2">
      <c r="A7" s="10" t="s">
        <v>18</v>
      </c>
      <c r="B7" s="11" t="s">
        <v>19</v>
      </c>
      <c r="C7" s="11">
        <v>3</v>
      </c>
      <c r="D7" s="38"/>
      <c r="E7" s="11" t="s">
        <v>18</v>
      </c>
      <c r="F7" s="11" t="s">
        <v>19</v>
      </c>
      <c r="G7" s="11">
        <v>20</v>
      </c>
      <c r="H7" s="38"/>
      <c r="I7" s="12" t="s">
        <v>18</v>
      </c>
      <c r="J7" s="12" t="s">
        <v>19</v>
      </c>
      <c r="K7" s="12">
        <v>0</v>
      </c>
      <c r="L7" s="40"/>
    </row>
    <row r="8" spans="1:12" ht="25.5" x14ac:dyDescent="0.2">
      <c r="A8" s="13" t="s">
        <v>20</v>
      </c>
      <c r="B8" s="14" t="s">
        <v>21</v>
      </c>
      <c r="C8" s="14">
        <v>0</v>
      </c>
      <c r="D8" s="39"/>
      <c r="E8" s="15" t="s">
        <v>20</v>
      </c>
      <c r="F8" s="15" t="s">
        <v>21</v>
      </c>
      <c r="G8" s="15">
        <v>57</v>
      </c>
      <c r="H8" s="39"/>
      <c r="I8" s="14" t="s">
        <v>20</v>
      </c>
      <c r="J8" s="14" t="s">
        <v>21</v>
      </c>
      <c r="K8" s="14">
        <v>0</v>
      </c>
      <c r="L8" s="41"/>
    </row>
    <row r="9" spans="1:12" ht="38.25" x14ac:dyDescent="0.2">
      <c r="A9" s="16" t="s">
        <v>22</v>
      </c>
      <c r="B9" s="15" t="s">
        <v>23</v>
      </c>
      <c r="C9" s="15">
        <v>18</v>
      </c>
      <c r="D9" s="39"/>
      <c r="E9" s="15" t="s">
        <v>22</v>
      </c>
      <c r="F9" s="15" t="s">
        <v>23</v>
      </c>
      <c r="G9" s="15">
        <v>18</v>
      </c>
      <c r="H9" s="39"/>
      <c r="I9" s="15" t="s">
        <v>22</v>
      </c>
      <c r="J9" s="15" t="s">
        <v>23</v>
      </c>
      <c r="K9" s="15">
        <v>15</v>
      </c>
      <c r="L9" s="41"/>
    </row>
    <row r="10" spans="1:12" x14ac:dyDescent="0.2">
      <c r="A10" s="16" t="s">
        <v>24</v>
      </c>
      <c r="B10" s="15" t="s">
        <v>25</v>
      </c>
      <c r="C10" s="15">
        <v>64</v>
      </c>
      <c r="D10" s="39"/>
      <c r="E10" s="15" t="s">
        <v>24</v>
      </c>
      <c r="F10" s="15" t="s">
        <v>25</v>
      </c>
      <c r="G10" s="15">
        <v>120</v>
      </c>
      <c r="H10" s="39"/>
      <c r="I10" s="15" t="s">
        <v>24</v>
      </c>
      <c r="J10" s="15" t="s">
        <v>25</v>
      </c>
      <c r="K10" s="15">
        <v>30</v>
      </c>
      <c r="L10" s="41"/>
    </row>
    <row r="11" spans="1:12" ht="25.5" x14ac:dyDescent="0.2">
      <c r="A11" s="16" t="s">
        <v>26</v>
      </c>
      <c r="B11" s="15" t="s">
        <v>27</v>
      </c>
      <c r="C11" s="15">
        <v>10</v>
      </c>
      <c r="D11" s="39"/>
      <c r="E11" s="15" t="s">
        <v>26</v>
      </c>
      <c r="F11" s="15" t="s">
        <v>27</v>
      </c>
      <c r="G11" s="15">
        <v>10</v>
      </c>
      <c r="H11" s="39"/>
      <c r="I11" s="17" t="s">
        <v>26</v>
      </c>
      <c r="J11" s="17" t="s">
        <v>27</v>
      </c>
      <c r="K11" s="17">
        <v>0</v>
      </c>
      <c r="L11" s="41"/>
    </row>
    <row r="12" spans="1:12" ht="76.5" x14ac:dyDescent="0.2">
      <c r="A12" s="16" t="s">
        <v>28</v>
      </c>
      <c r="B12" s="15" t="s">
        <v>29</v>
      </c>
      <c r="C12" s="15">
        <v>60</v>
      </c>
      <c r="D12" s="39"/>
      <c r="E12" s="15" t="s">
        <v>28</v>
      </c>
      <c r="F12" s="15" t="s">
        <v>29</v>
      </c>
      <c r="G12" s="15">
        <v>60</v>
      </c>
      <c r="H12" s="39"/>
      <c r="I12" s="18" t="s">
        <v>28</v>
      </c>
      <c r="J12" s="18" t="s">
        <v>29</v>
      </c>
      <c r="K12" s="18">
        <v>20</v>
      </c>
      <c r="L12" s="41"/>
    </row>
    <row r="13" spans="1:12" x14ac:dyDescent="0.2">
      <c r="A13" s="16" t="s">
        <v>30</v>
      </c>
      <c r="B13" s="15" t="s">
        <v>31</v>
      </c>
      <c r="C13" s="15">
        <v>35</v>
      </c>
      <c r="D13" s="39"/>
      <c r="E13" s="15" t="s">
        <v>30</v>
      </c>
      <c r="F13" s="15" t="s">
        <v>31</v>
      </c>
      <c r="G13" s="15">
        <v>35</v>
      </c>
      <c r="H13" s="39"/>
      <c r="I13" s="18" t="s">
        <v>30</v>
      </c>
      <c r="J13" s="18" t="s">
        <v>31</v>
      </c>
      <c r="K13" s="18">
        <v>35</v>
      </c>
      <c r="L13" s="41"/>
    </row>
    <row r="14" spans="1:12" ht="38.25" x14ac:dyDescent="0.2">
      <c r="A14" s="19" t="s">
        <v>32</v>
      </c>
      <c r="B14" s="18" t="s">
        <v>33</v>
      </c>
      <c r="C14" s="18">
        <v>10</v>
      </c>
      <c r="D14" s="39"/>
      <c r="E14" s="15" t="s">
        <v>32</v>
      </c>
      <c r="F14" s="15" t="s">
        <v>33</v>
      </c>
      <c r="G14" s="15">
        <v>10</v>
      </c>
      <c r="H14" s="39"/>
      <c r="I14" s="17" t="s">
        <v>32</v>
      </c>
      <c r="J14" s="17" t="s">
        <v>33</v>
      </c>
      <c r="K14" s="17">
        <v>0</v>
      </c>
      <c r="L14" s="41"/>
    </row>
    <row r="15" spans="1:12" ht="38.25" x14ac:dyDescent="0.2">
      <c r="A15" s="20" t="s">
        <v>34</v>
      </c>
      <c r="B15" s="17" t="s">
        <v>35</v>
      </c>
      <c r="C15" s="17">
        <v>0</v>
      </c>
      <c r="D15" s="39"/>
      <c r="E15" s="15" t="s">
        <v>34</v>
      </c>
      <c r="F15" s="15" t="s">
        <v>35</v>
      </c>
      <c r="G15" s="15">
        <v>20</v>
      </c>
      <c r="H15" s="39"/>
      <c r="I15" s="17" t="s">
        <v>34</v>
      </c>
      <c r="J15" s="17" t="s">
        <v>35</v>
      </c>
      <c r="K15" s="17">
        <v>0</v>
      </c>
      <c r="L15" s="41"/>
    </row>
    <row r="16" spans="1:12" ht="13.5" thickBot="1" x14ac:dyDescent="0.25">
      <c r="A16" s="34" t="s">
        <v>36</v>
      </c>
      <c r="B16" s="35"/>
      <c r="C16" s="21">
        <f>SUM(C7:C15)</f>
        <v>200</v>
      </c>
      <c r="D16" s="22">
        <v>0.08</v>
      </c>
      <c r="E16" s="35" t="s">
        <v>36</v>
      </c>
      <c r="F16" s="35"/>
      <c r="G16" s="21">
        <f>SUM(G7:G15)</f>
        <v>350</v>
      </c>
      <c r="H16" s="22">
        <v>0.01</v>
      </c>
      <c r="I16" s="35" t="s">
        <v>36</v>
      </c>
      <c r="J16" s="35"/>
      <c r="K16" s="21">
        <f>SUM(K7:K15)</f>
        <v>100</v>
      </c>
      <c r="L16" s="23">
        <v>0.55000000000000004</v>
      </c>
    </row>
    <row r="17" spans="1:12" ht="13.5" thickBot="1" x14ac:dyDescent="0.25">
      <c r="A17" s="7" t="s">
        <v>13</v>
      </c>
      <c r="B17" s="8" t="s">
        <v>37</v>
      </c>
      <c r="C17" s="36" t="s">
        <v>16</v>
      </c>
      <c r="D17" s="36"/>
      <c r="E17" s="9" t="s">
        <v>13</v>
      </c>
      <c r="F17" s="8" t="s">
        <v>37</v>
      </c>
      <c r="G17" s="36" t="s">
        <v>16</v>
      </c>
      <c r="H17" s="36"/>
      <c r="I17" s="9" t="s">
        <v>13</v>
      </c>
      <c r="J17" s="8" t="s">
        <v>37</v>
      </c>
      <c r="K17" s="36" t="s">
        <v>38</v>
      </c>
      <c r="L17" s="37"/>
    </row>
    <row r="18" spans="1:12" ht="25.5" x14ac:dyDescent="0.2">
      <c r="A18" s="10" t="s">
        <v>20</v>
      </c>
      <c r="B18" s="11" t="s">
        <v>21</v>
      </c>
      <c r="C18" s="11">
        <v>19</v>
      </c>
      <c r="D18" s="28"/>
      <c r="E18" s="11" t="s">
        <v>20</v>
      </c>
      <c r="F18" s="11" t="s">
        <v>21</v>
      </c>
      <c r="G18" s="11">
        <v>19</v>
      </c>
      <c r="H18" s="28"/>
      <c r="I18" s="11" t="s">
        <v>20</v>
      </c>
      <c r="J18" s="11" t="s">
        <v>21</v>
      </c>
      <c r="K18" s="11">
        <v>19</v>
      </c>
      <c r="L18" s="30"/>
    </row>
    <row r="19" spans="1:12" x14ac:dyDescent="0.2">
      <c r="A19" s="16" t="s">
        <v>18</v>
      </c>
      <c r="B19" s="15" t="s">
        <v>19</v>
      </c>
      <c r="C19" s="15">
        <v>20</v>
      </c>
      <c r="D19" s="29"/>
      <c r="E19" s="15" t="s">
        <v>18</v>
      </c>
      <c r="F19" s="15" t="s">
        <v>19</v>
      </c>
      <c r="G19" s="15">
        <v>20</v>
      </c>
      <c r="H19" s="29"/>
      <c r="I19" s="14" t="s">
        <v>18</v>
      </c>
      <c r="J19" s="14" t="s">
        <v>19</v>
      </c>
      <c r="K19" s="14">
        <v>0</v>
      </c>
      <c r="L19" s="31"/>
    </row>
    <row r="20" spans="1:12" ht="38.25" x14ac:dyDescent="0.2">
      <c r="A20" s="16" t="s">
        <v>22</v>
      </c>
      <c r="B20" s="15" t="s">
        <v>23</v>
      </c>
      <c r="C20" s="15">
        <v>6</v>
      </c>
      <c r="D20" s="29"/>
      <c r="E20" s="15" t="s">
        <v>22</v>
      </c>
      <c r="F20" s="15" t="s">
        <v>23</v>
      </c>
      <c r="G20" s="15">
        <v>6</v>
      </c>
      <c r="H20" s="29"/>
      <c r="I20" s="15" t="s">
        <v>22</v>
      </c>
      <c r="J20" s="15" t="s">
        <v>23</v>
      </c>
      <c r="K20" s="15">
        <v>6</v>
      </c>
      <c r="L20" s="31"/>
    </row>
    <row r="21" spans="1:12" x14ac:dyDescent="0.2">
      <c r="A21" s="16" t="s">
        <v>24</v>
      </c>
      <c r="B21" s="15" t="s">
        <v>25</v>
      </c>
      <c r="C21" s="15">
        <v>120</v>
      </c>
      <c r="D21" s="29"/>
      <c r="E21" s="15" t="s">
        <v>24</v>
      </c>
      <c r="F21" s="15" t="s">
        <v>25</v>
      </c>
      <c r="G21" s="15">
        <v>120</v>
      </c>
      <c r="H21" s="29"/>
      <c r="I21" s="15" t="s">
        <v>24</v>
      </c>
      <c r="J21" s="15" t="s">
        <v>25</v>
      </c>
      <c r="K21" s="15">
        <v>118</v>
      </c>
      <c r="L21" s="31"/>
    </row>
    <row r="22" spans="1:12" ht="76.5" x14ac:dyDescent="0.2">
      <c r="A22" s="16" t="s">
        <v>28</v>
      </c>
      <c r="B22" s="15" t="s">
        <v>29</v>
      </c>
      <c r="C22" s="15">
        <v>35</v>
      </c>
      <c r="D22" s="29"/>
      <c r="E22" s="15" t="s">
        <v>28</v>
      </c>
      <c r="F22" s="15" t="s">
        <v>29</v>
      </c>
      <c r="G22" s="15">
        <v>35</v>
      </c>
      <c r="H22" s="29"/>
      <c r="I22" s="15" t="s">
        <v>28</v>
      </c>
      <c r="J22" s="15" t="s">
        <v>29</v>
      </c>
      <c r="K22" s="15">
        <v>10</v>
      </c>
      <c r="L22" s="31"/>
    </row>
    <row r="23" spans="1:12" ht="38.25" x14ac:dyDescent="0.2">
      <c r="A23" s="16" t="s">
        <v>34</v>
      </c>
      <c r="B23" s="15" t="s">
        <v>35</v>
      </c>
      <c r="C23" s="15">
        <v>20</v>
      </c>
      <c r="D23" s="29"/>
      <c r="E23" s="15" t="s">
        <v>34</v>
      </c>
      <c r="F23" s="15" t="s">
        <v>35</v>
      </c>
      <c r="G23" s="15">
        <v>20</v>
      </c>
      <c r="H23" s="29"/>
      <c r="I23" s="14" t="s">
        <v>34</v>
      </c>
      <c r="J23" s="14" t="s">
        <v>35</v>
      </c>
      <c r="K23" s="14">
        <v>0</v>
      </c>
      <c r="L23" s="31"/>
    </row>
    <row r="24" spans="1:12" ht="38.25" x14ac:dyDescent="0.2">
      <c r="A24" s="13" t="s">
        <v>32</v>
      </c>
      <c r="B24" s="14" t="s">
        <v>33</v>
      </c>
      <c r="C24" s="14">
        <v>0</v>
      </c>
      <c r="D24" s="29"/>
      <c r="E24" s="14" t="s">
        <v>32</v>
      </c>
      <c r="F24" s="14" t="s">
        <v>33</v>
      </c>
      <c r="G24" s="14">
        <v>0</v>
      </c>
      <c r="H24" s="29"/>
      <c r="I24" s="15" t="s">
        <v>32</v>
      </c>
      <c r="J24" s="15" t="s">
        <v>33</v>
      </c>
      <c r="K24" s="15">
        <v>2</v>
      </c>
      <c r="L24" s="31"/>
    </row>
    <row r="25" spans="1:12" ht="38.25" x14ac:dyDescent="0.2">
      <c r="A25" s="16" t="s">
        <v>39</v>
      </c>
      <c r="B25" s="15" t="s">
        <v>40</v>
      </c>
      <c r="C25" s="15">
        <v>20</v>
      </c>
      <c r="D25" s="29"/>
      <c r="E25" s="15" t="s">
        <v>39</v>
      </c>
      <c r="F25" s="15" t="s">
        <v>40</v>
      </c>
      <c r="G25" s="15">
        <v>20</v>
      </c>
      <c r="H25" s="29"/>
      <c r="I25" s="18" t="s">
        <v>39</v>
      </c>
      <c r="J25" s="18" t="s">
        <v>40</v>
      </c>
      <c r="K25" s="18">
        <v>20</v>
      </c>
      <c r="L25" s="31"/>
    </row>
    <row r="26" spans="1:12" ht="25.5" x14ac:dyDescent="0.2">
      <c r="A26" s="19" t="s">
        <v>41</v>
      </c>
      <c r="B26" s="18" t="s">
        <v>42</v>
      </c>
      <c r="C26" s="18">
        <v>110</v>
      </c>
      <c r="D26" s="29"/>
      <c r="E26" s="18" t="s">
        <v>41</v>
      </c>
      <c r="F26" s="18" t="s">
        <v>42</v>
      </c>
      <c r="G26" s="18">
        <v>110</v>
      </c>
      <c r="H26" s="29"/>
      <c r="I26" s="18" t="s">
        <v>41</v>
      </c>
      <c r="J26" s="18" t="s">
        <v>42</v>
      </c>
      <c r="K26" s="18">
        <v>75</v>
      </c>
      <c r="L26" s="31"/>
    </row>
    <row r="27" spans="1:12" ht="13.5" thickBot="1" x14ac:dyDescent="0.25">
      <c r="A27" s="32" t="s">
        <v>36</v>
      </c>
      <c r="B27" s="33"/>
      <c r="C27" s="24">
        <f>SUM(C18:C26)</f>
        <v>350</v>
      </c>
      <c r="D27" s="25">
        <v>0.01</v>
      </c>
      <c r="E27" s="33" t="s">
        <v>36</v>
      </c>
      <c r="F27" s="33"/>
      <c r="G27" s="24">
        <f>SUM(G18:G26)</f>
        <v>350</v>
      </c>
      <c r="H27" s="25">
        <v>0.01</v>
      </c>
      <c r="I27" s="33" t="s">
        <v>36</v>
      </c>
      <c r="J27" s="33"/>
      <c r="K27" s="24">
        <f>SUM(K18:K26)</f>
        <v>250</v>
      </c>
      <c r="L27" s="26">
        <v>0.13</v>
      </c>
    </row>
    <row r="28" spans="1:12" ht="50.1" customHeight="1" x14ac:dyDescent="0.2">
      <c r="A28" s="27" t="s">
        <v>43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</sheetData>
  <mergeCells count="31">
    <mergeCell ref="A1:D1"/>
    <mergeCell ref="E1:H1"/>
    <mergeCell ref="I1:L1"/>
    <mergeCell ref="A2:D2"/>
    <mergeCell ref="E2:H2"/>
    <mergeCell ref="I2:L2"/>
    <mergeCell ref="A3:D3"/>
    <mergeCell ref="E3:H3"/>
    <mergeCell ref="I3:L3"/>
    <mergeCell ref="A4:B4"/>
    <mergeCell ref="E4:F4"/>
    <mergeCell ref="I4:J4"/>
    <mergeCell ref="K17:L17"/>
    <mergeCell ref="C6:D6"/>
    <mergeCell ref="G6:H6"/>
    <mergeCell ref="K6:L6"/>
    <mergeCell ref="D7:D15"/>
    <mergeCell ref="H7:H15"/>
    <mergeCell ref="L7:L15"/>
    <mergeCell ref="A16:B16"/>
    <mergeCell ref="E16:F16"/>
    <mergeCell ref="I16:J16"/>
    <mergeCell ref="C17:D17"/>
    <mergeCell ref="G17:H17"/>
    <mergeCell ref="A28:L28"/>
    <mergeCell ref="D18:D26"/>
    <mergeCell ref="H18:H26"/>
    <mergeCell ref="L18:L26"/>
    <mergeCell ref="A27:B27"/>
    <mergeCell ref="E27:F27"/>
    <mergeCell ref="I27:J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selection activeCell="I9" sqref="I9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47" t="s">
        <v>61</v>
      </c>
      <c r="B1" s="48"/>
      <c r="C1" s="48"/>
      <c r="D1" s="48"/>
      <c r="E1" s="48"/>
      <c r="F1" s="48"/>
      <c r="G1" s="48"/>
      <c r="H1" s="48"/>
    </row>
    <row r="2" spans="1:13" ht="13.5" thickBot="1" x14ac:dyDescent="0.25">
      <c r="A2" s="49" t="s">
        <v>44</v>
      </c>
      <c r="B2" s="50"/>
      <c r="C2" s="50"/>
      <c r="D2" s="50"/>
      <c r="E2" s="50"/>
      <c r="F2" s="50"/>
      <c r="G2" s="50"/>
      <c r="H2" s="50"/>
    </row>
    <row r="3" spans="1:13" ht="51.75" thickBot="1" x14ac:dyDescent="0.25">
      <c r="A3" s="51" t="s">
        <v>45</v>
      </c>
      <c r="B3" s="52"/>
      <c r="C3" s="53" t="s">
        <v>46</v>
      </c>
      <c r="D3" s="54" t="s">
        <v>47</v>
      </c>
      <c r="E3" s="55" t="s">
        <v>48</v>
      </c>
      <c r="F3" s="55" t="s">
        <v>49</v>
      </c>
      <c r="G3" s="55" t="s">
        <v>50</v>
      </c>
      <c r="H3" s="56" t="s">
        <v>51</v>
      </c>
      <c r="I3" s="57" t="s">
        <v>52</v>
      </c>
      <c r="J3" s="58" t="s">
        <v>53</v>
      </c>
      <c r="K3" s="59" t="s">
        <v>54</v>
      </c>
      <c r="L3" s="60" t="s">
        <v>55</v>
      </c>
      <c r="M3" s="61" t="s">
        <v>56</v>
      </c>
    </row>
    <row r="4" spans="1:13" ht="22.5" customHeight="1" x14ac:dyDescent="0.2">
      <c r="A4" s="62" t="s">
        <v>57</v>
      </c>
      <c r="B4" s="63" t="s">
        <v>58</v>
      </c>
      <c r="C4" s="64" t="s">
        <v>0</v>
      </c>
      <c r="D4" s="65">
        <f t="shared" ref="D4" si="0">F4+E4</f>
        <v>550</v>
      </c>
      <c r="E4" s="66">
        <v>100</v>
      </c>
      <c r="F4" s="66">
        <v>450</v>
      </c>
      <c r="G4" s="66">
        <v>250</v>
      </c>
      <c r="H4" s="67">
        <f t="shared" ref="H4:H8" si="1">F4-G4</f>
        <v>200</v>
      </c>
      <c r="I4" s="68">
        <v>331</v>
      </c>
      <c r="J4" s="69">
        <v>200</v>
      </c>
      <c r="K4" s="69">
        <v>0</v>
      </c>
      <c r="L4" s="69">
        <v>0.08</v>
      </c>
      <c r="M4" s="70">
        <f>H4*24*7*L4</f>
        <v>2688</v>
      </c>
    </row>
    <row r="5" spans="1:13" ht="22.5" customHeight="1" x14ac:dyDescent="0.2">
      <c r="A5" s="71"/>
      <c r="B5" s="72"/>
      <c r="C5" s="73" t="s">
        <v>1</v>
      </c>
      <c r="D5" s="74">
        <f>F5+E5</f>
        <v>700</v>
      </c>
      <c r="E5" s="75">
        <v>100</v>
      </c>
      <c r="F5" s="75">
        <v>600</v>
      </c>
      <c r="G5" s="75">
        <v>250</v>
      </c>
      <c r="H5" s="76">
        <f t="shared" si="1"/>
        <v>350</v>
      </c>
      <c r="I5" s="77">
        <v>387</v>
      </c>
      <c r="J5" s="78">
        <v>350</v>
      </c>
      <c r="K5" s="78">
        <f>H5-J5</f>
        <v>0</v>
      </c>
      <c r="L5" s="78">
        <v>0.01</v>
      </c>
      <c r="M5" s="79">
        <f>H5*24*21*L5</f>
        <v>1764</v>
      </c>
    </row>
    <row r="6" spans="1:13" ht="22.5" customHeight="1" thickBot="1" x14ac:dyDescent="0.25">
      <c r="A6" s="71"/>
      <c r="B6" s="80"/>
      <c r="C6" s="81" t="s">
        <v>2</v>
      </c>
      <c r="D6" s="82">
        <f>F6+E6</f>
        <v>450</v>
      </c>
      <c r="E6" s="83">
        <v>100</v>
      </c>
      <c r="F6" s="83">
        <v>350</v>
      </c>
      <c r="G6" s="83">
        <v>250</v>
      </c>
      <c r="H6" s="84">
        <f t="shared" si="1"/>
        <v>100</v>
      </c>
      <c r="I6" s="85">
        <v>299</v>
      </c>
      <c r="J6" s="86">
        <v>100</v>
      </c>
      <c r="K6" s="86">
        <v>0</v>
      </c>
      <c r="L6" s="86">
        <v>0.55000000000000004</v>
      </c>
      <c r="M6" s="87">
        <f>H6*24*3*L6</f>
        <v>3960.0000000000005</v>
      </c>
    </row>
    <row r="7" spans="1:13" ht="22.5" customHeight="1" x14ac:dyDescent="0.2">
      <c r="A7" s="88" t="s">
        <v>59</v>
      </c>
      <c r="B7" s="89" t="s">
        <v>60</v>
      </c>
      <c r="C7" s="90" t="s">
        <v>62</v>
      </c>
      <c r="D7" s="91">
        <f t="shared" ref="D7:D8" si="2">E7+F7</f>
        <v>700</v>
      </c>
      <c r="E7" s="92">
        <v>100</v>
      </c>
      <c r="F7" s="92">
        <v>600</v>
      </c>
      <c r="G7" s="92">
        <v>250</v>
      </c>
      <c r="H7" s="93">
        <f t="shared" si="1"/>
        <v>350</v>
      </c>
      <c r="I7" s="68">
        <v>495</v>
      </c>
      <c r="J7" s="69">
        <v>350</v>
      </c>
      <c r="K7" s="69">
        <v>0</v>
      </c>
      <c r="L7" s="69">
        <v>0.01</v>
      </c>
      <c r="M7" s="70">
        <f>H7*24*28*L7</f>
        <v>2352</v>
      </c>
    </row>
    <row r="8" spans="1:13" ht="22.5" customHeight="1" thickBot="1" x14ac:dyDescent="0.25">
      <c r="A8" s="94"/>
      <c r="B8" s="95"/>
      <c r="C8" s="96" t="s">
        <v>2</v>
      </c>
      <c r="D8" s="97">
        <f t="shared" si="2"/>
        <v>600</v>
      </c>
      <c r="E8" s="98">
        <v>100</v>
      </c>
      <c r="F8" s="98">
        <v>500</v>
      </c>
      <c r="G8" s="98">
        <v>250</v>
      </c>
      <c r="H8" s="99">
        <f t="shared" si="1"/>
        <v>250</v>
      </c>
      <c r="I8" s="85">
        <v>497</v>
      </c>
      <c r="J8" s="86">
        <v>250</v>
      </c>
      <c r="K8" s="86">
        <f>H8-J8</f>
        <v>0</v>
      </c>
      <c r="L8" s="86">
        <v>0.13</v>
      </c>
      <c r="M8" s="87">
        <f>H8*24*3*L8</f>
        <v>2340</v>
      </c>
    </row>
    <row r="9" spans="1:13" ht="14.25" x14ac:dyDescent="0.2">
      <c r="M9" s="100">
        <f>SUM(M4:M8)</f>
        <v>13104</v>
      </c>
    </row>
  </sheetData>
  <mergeCells count="7">
    <mergeCell ref="A1:H1"/>
    <mergeCell ref="A2:H2"/>
    <mergeCell ref="A3:B3"/>
    <mergeCell ref="A4:A6"/>
    <mergeCell ref="B4:B6"/>
    <mergeCell ref="A7:A8"/>
    <mergeCell ref="B7:B8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2023-04-20T05:35:24Z</dcterms:created>
  <dcterms:modified xsi:type="dcterms:W3CDTF">2023-04-20T05:43:31Z</dcterms:modified>
</cp:coreProperties>
</file>