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4160" yWindow="30" windowWidth="14610" windowHeight="12600"/>
  </bookViews>
  <sheets>
    <sheet name="MachetaResults" sheetId="1" r:id="rId1"/>
    <sheet name="Available ATC" sheetId="2" r:id="rId2"/>
  </sheets>
  <calcPr calcId="145621"/>
</workbook>
</file>

<file path=xl/calcChain.xml><?xml version="1.0" encoding="utf-8"?>
<calcChain xmlns="http://schemas.openxmlformats.org/spreadsheetml/2006/main">
  <c r="K6" i="2" l="1"/>
  <c r="K5" i="2"/>
  <c r="K4" i="2"/>
  <c r="M7" i="2"/>
  <c r="M6" i="2"/>
  <c r="M5" i="2"/>
  <c r="M4" i="2"/>
  <c r="H7" i="2" l="1"/>
  <c r="D7" i="2"/>
  <c r="H6" i="2"/>
  <c r="D6" i="2"/>
  <c r="H5" i="2"/>
  <c r="D5" i="2"/>
  <c r="H4" i="2"/>
  <c r="D4" i="2"/>
  <c r="M8" i="2" l="1"/>
  <c r="K7" i="2"/>
  <c r="K28" i="1" l="1"/>
  <c r="G28" i="1"/>
  <c r="C28" i="1"/>
  <c r="K15" i="1"/>
  <c r="G15" i="1"/>
  <c r="C15" i="1"/>
</calcChain>
</file>

<file path=xl/comments1.xml><?xml version="1.0" encoding="utf-8"?>
<comments xmlns="http://schemas.openxmlformats.org/spreadsheetml/2006/main">
  <authors>
    <author>Radu Naniu</author>
  </authors>
  <commentList>
    <comment ref="H3" authorId="0">
      <text>
        <r>
          <rPr>
            <b/>
            <sz val="10"/>
            <color indexed="81"/>
            <rFont val="Tahoma"/>
            <family val="2"/>
            <charset val="238"/>
          </rPr>
          <t xml:space="preserve">
Amount of ATC to be auctioned in monthly auctions</t>
        </r>
      </text>
    </comment>
  </commentList>
</comments>
</file>

<file path=xl/sharedStrings.xml><?xml version="1.0" encoding="utf-8"?>
<sst xmlns="http://schemas.openxmlformats.org/spreadsheetml/2006/main" count="188" uniqueCount="62">
  <si>
    <t>01-02.06.2023</t>
  </si>
  <si>
    <t>03-04.06.2023</t>
  </si>
  <si>
    <t>05-30.06.2023</t>
  </si>
  <si>
    <t>CROSS BORDER CAPACITY ALLOCATION AUCTION RESULTS for the period of:
01-02.06.2023</t>
  </si>
  <si>
    <t>CROSS BORDER CAPACITY ALLOCATION AUCTION RESULTS for the period of:
03-04.06.2023</t>
  </si>
  <si>
    <t>CROSS BORDER CAPACITY ALLOCATION AUCTION RESULTS for the period of:
05-30.06.2023</t>
  </si>
  <si>
    <t>Participant</t>
  </si>
  <si>
    <t>Allocated Capacity</t>
  </si>
  <si>
    <t>Price</t>
  </si>
  <si>
    <t>EIC</t>
  </si>
  <si>
    <t>Name</t>
  </si>
  <si>
    <t>[MW]</t>
  </si>
  <si>
    <t>[EUR/MWh]</t>
  </si>
  <si>
    <t>SERBIA</t>
  </si>
  <si>
    <t>IMPORT (RS-RO)</t>
  </si>
  <si>
    <t>ATC = 350</t>
  </si>
  <si>
    <t>ATC = 450</t>
  </si>
  <si>
    <t>11XDANSKECOM---P</t>
  </si>
  <si>
    <t>DANSKE COMMODITIES A/S</t>
  </si>
  <si>
    <t>11XEDFTRADING--G</t>
  </si>
  <si>
    <t>EDF Trading Limited</t>
  </si>
  <si>
    <t>12XEFT-SWITZERLR</t>
  </si>
  <si>
    <t>ENERGY FINANCING TEAM SWITZERLAND AG</t>
  </si>
  <si>
    <t>11XIGET--------D</t>
  </si>
  <si>
    <t>GEN-I d.o.o</t>
  </si>
  <si>
    <t>11XHSE-SLOVENIAG</t>
  </si>
  <si>
    <t xml:space="preserve">HOLDING SLOVENSKE ELEKTRARNE </t>
  </si>
  <si>
    <t>15X-MVM--------B</t>
  </si>
  <si>
    <t>MVM PARTNER ENERGIAKERESKEDELMI ZARTKORUEN MUKODO RESZVENYTARSASAG</t>
  </si>
  <si>
    <t>28X-INTERENERGO8</t>
  </si>
  <si>
    <t>INTERENERGO energetski inzeniring d.o.o.</t>
  </si>
  <si>
    <t>11XFREEPOINT---N</t>
  </si>
  <si>
    <t>FREEPOINT COMMODITIES EUROPE LLP</t>
  </si>
  <si>
    <t>Total Allocated Capacity</t>
  </si>
  <si>
    <t>EXPORT (RO-RS)</t>
  </si>
  <si>
    <t>28X-PETROL-LJ--C</t>
  </si>
  <si>
    <t>Petrol Slovenska energetska druzba dd Ljubljana</t>
  </si>
  <si>
    <t>32X001100101073T</t>
  </si>
  <si>
    <t>Energovia EOOD</t>
  </si>
  <si>
    <t>32X0011001016581</t>
  </si>
  <si>
    <t>Nomad Energy Company EOOD</t>
  </si>
  <si>
    <t>NOTE: The deadline for transferring capacities for the month of IUNIE is 25 MAI 2023, 12:00(RO). _x000D_
The transfers are to be operated by the participants in the DAMAS platform and the corresponding annex for the transfer is to be sent  by email to: contracte.alocare@transelectrica.ro</t>
  </si>
  <si>
    <t>Available transfer capacity on the tie-lines of the Romanian Power System with its neighbouring Systems</t>
  </si>
  <si>
    <t>Direction</t>
  </si>
  <si>
    <t>PERIOD</t>
  </si>
  <si>
    <t>TTC</t>
  </si>
  <si>
    <t>TRM</t>
  </si>
  <si>
    <t>NTC</t>
  </si>
  <si>
    <t>AAC</t>
  </si>
  <si>
    <t>ATCm</t>
  </si>
  <si>
    <t>Total requested capacity</t>
  </si>
  <si>
    <t>Total allocated capacity</t>
  </si>
  <si>
    <t>Available capacity after the auction</t>
  </si>
  <si>
    <t>Auction Price</t>
  </si>
  <si>
    <t>Auction Value</t>
  </si>
  <si>
    <t>IMPORT</t>
  </si>
  <si>
    <t>Serbia -&gt; Romania (RS-RO)</t>
  </si>
  <si>
    <t>EXPORT</t>
  </si>
  <si>
    <t>Romania -&gt; Serbia (RO-RS)</t>
  </si>
  <si>
    <t>03-30.06.2023</t>
  </si>
  <si>
    <t>01-04.06.2023</t>
  </si>
  <si>
    <t>June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</si>
</sst>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l_e_i_-;\-* #,##0.00\ _l_e_i_-;_-* &quot;-&quot;??\ _l_e_i_-;_-@_-"/>
  </numFmts>
  <fonts count="37" x14ac:knownFonts="1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0"/>
      <name val="Arial"/>
      <family val="2"/>
    </font>
    <font>
      <b/>
      <sz val="10"/>
      <name val="Arial"/>
      <family val="2"/>
    </font>
    <font>
      <b/>
      <i/>
      <sz val="10"/>
      <color indexed="12"/>
      <name val="Arial"/>
      <family val="2"/>
    </font>
    <font>
      <b/>
      <sz val="10"/>
      <color indexed="12"/>
      <name val="Arial"/>
      <family val="2"/>
    </font>
    <font>
      <b/>
      <i/>
      <sz val="10"/>
      <color indexed="10"/>
      <name val="Arial"/>
      <family val="2"/>
    </font>
    <font>
      <b/>
      <sz val="10"/>
      <color indexed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62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sz val="11"/>
      <color indexed="52"/>
      <name val="Calibri"/>
      <family val="2"/>
    </font>
    <font>
      <sz val="10"/>
      <name val="Arial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sz val="11"/>
      <color theme="1"/>
      <name val="Calibri"/>
      <family val="2"/>
      <scheme val="minor"/>
    </font>
    <font>
      <sz val="10"/>
      <name val="Arial CE"/>
      <charset val="238"/>
    </font>
    <font>
      <b/>
      <sz val="11"/>
      <color indexed="8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52"/>
      <name val="Calibri"/>
      <family val="2"/>
    </font>
    <font>
      <b/>
      <i/>
      <sz val="22"/>
      <color indexed="10"/>
      <name val="Arial"/>
      <family val="2"/>
      <charset val="238"/>
    </font>
    <font>
      <b/>
      <i/>
      <sz val="22"/>
      <color indexed="18"/>
      <name val="Arial"/>
      <family val="2"/>
      <charset val="238"/>
    </font>
    <font>
      <sz val="10"/>
      <name val="Arial CE"/>
      <family val="2"/>
      <charset val="238"/>
    </font>
    <font>
      <b/>
      <sz val="14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1"/>
      <name val="Arial"/>
      <family val="2"/>
      <charset val="238"/>
    </font>
    <font>
      <b/>
      <sz val="10"/>
      <color indexed="81"/>
      <name val="Tahoma"/>
      <family val="2"/>
      <charset val="238"/>
    </font>
  </fonts>
  <fills count="3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theme="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41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58">
    <xf numFmtId="0" fontId="0" fillId="0" borderId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7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1" fillId="9" borderId="4" applyNumberFormat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18" borderId="8" applyNumberForma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19" borderId="10" applyNumberFormat="0" applyFont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23" borderId="0" applyNumberFormat="0" applyBorder="0" applyAlignment="0" applyProtection="0"/>
    <xf numFmtId="0" fontId="20" fillId="6" borderId="0" applyNumberFormat="0" applyBorder="0" applyAlignment="0" applyProtection="0"/>
    <xf numFmtId="0" fontId="21" fillId="24" borderId="11" applyNumberFormat="0" applyAlignment="0" applyProtection="0"/>
    <xf numFmtId="0" fontId="22" fillId="0" borderId="0" applyNumberFormat="0" applyFill="0" applyBorder="0" applyAlignment="0" applyProtection="0"/>
    <xf numFmtId="0" fontId="2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9" fillId="0" borderId="0"/>
    <xf numFmtId="0" fontId="23" fillId="0" borderId="0"/>
    <xf numFmtId="0" fontId="2" fillId="0" borderId="0"/>
    <xf numFmtId="0" fontId="25" fillId="0" borderId="12" applyNumberFormat="0" applyFill="0" applyAlignment="0" applyProtection="0"/>
    <xf numFmtId="0" fontId="26" fillId="5" borderId="0" applyNumberFormat="0" applyBorder="0" applyAlignment="0" applyProtection="0"/>
    <xf numFmtId="0" fontId="27" fillId="25" borderId="0" applyNumberFormat="0" applyBorder="0" applyAlignment="0" applyProtection="0"/>
    <xf numFmtId="0" fontId="28" fillId="24" borderId="4" applyNumberFormat="0" applyAlignment="0" applyProtection="0"/>
    <xf numFmtId="0" fontId="24" fillId="0" borderId="0"/>
    <xf numFmtId="0" fontId="2" fillId="0" borderId="0"/>
    <xf numFmtId="43" fontId="1" fillId="0" borderId="0" applyFont="0" applyFill="0" applyBorder="0" applyAlignment="0" applyProtection="0"/>
  </cellStyleXfs>
  <cellXfs count="81">
    <xf numFmtId="0" fontId="0" fillId="0" borderId="0" xfId="0"/>
    <xf numFmtId="0" fontId="0" fillId="0" borderId="13" xfId="0" applyBorder="1" applyAlignment="1">
      <alignment horizontal="center" vertical="center" wrapText="1"/>
    </xf>
    <xf numFmtId="1" fontId="7" fillId="0" borderId="2" xfId="0" applyNumberFormat="1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49" fontId="4" fillId="2" borderId="15" xfId="0" applyNumberFormat="1" applyFont="1" applyFill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6" fillId="0" borderId="21" xfId="0" applyFont="1" applyFill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22" xfId="0" applyFont="1" applyFill="1" applyBorder="1" applyAlignment="1">
      <alignment horizontal="center" vertical="center" wrapText="1"/>
    </xf>
    <xf numFmtId="0" fontId="6" fillId="0" borderId="23" xfId="0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4" fontId="8" fillId="0" borderId="3" xfId="0" applyNumberFormat="1" applyFont="1" applyFill="1" applyBorder="1" applyAlignment="1">
      <alignment horizontal="center" wrapText="1"/>
    </xf>
    <xf numFmtId="1" fontId="7" fillId="0" borderId="22" xfId="0" applyNumberFormat="1" applyFont="1" applyFill="1" applyBorder="1" applyAlignment="1">
      <alignment horizontal="center" vertical="center" wrapText="1"/>
    </xf>
    <xf numFmtId="4" fontId="8" fillId="0" borderId="23" xfId="0" applyNumberFormat="1" applyFont="1" applyFill="1" applyBorder="1" applyAlignment="1">
      <alignment horizontal="center" wrapText="1"/>
    </xf>
    <xf numFmtId="0" fontId="4" fillId="3" borderId="14" xfId="0" applyNumberFormat="1" applyFont="1" applyFill="1" applyBorder="1" applyAlignment="1">
      <alignment horizontal="center" vertical="center" wrapText="1"/>
    </xf>
    <xf numFmtId="0" fontId="4" fillId="3" borderId="15" xfId="0" applyNumberFormat="1" applyFont="1" applyFill="1" applyBorder="1" applyAlignment="1">
      <alignment horizontal="center" vertical="center" wrapText="1"/>
    </xf>
    <xf numFmtId="0" fontId="4" fillId="3" borderId="16" xfId="0" applyNumberFormat="1" applyFont="1" applyFill="1" applyBorder="1" applyAlignment="1">
      <alignment horizontal="center" vertical="center" wrapText="1"/>
    </xf>
    <xf numFmtId="4" fontId="4" fillId="0" borderId="25" xfId="0" applyNumberFormat="1" applyFont="1" applyFill="1" applyBorder="1" applyAlignment="1">
      <alignment horizontal="center" vertical="center" wrapText="1"/>
    </xf>
    <xf numFmtId="4" fontId="4" fillId="0" borderId="27" xfId="0" applyNumberFormat="1" applyFont="1" applyFill="1" applyBorder="1" applyAlignment="1">
      <alignment horizontal="center" vertical="center" wrapText="1"/>
    </xf>
    <xf numFmtId="49" fontId="7" fillId="0" borderId="21" xfId="0" applyNumberFormat="1" applyFont="1" applyFill="1" applyBorder="1" applyAlignment="1">
      <alignment horizontal="center" vertical="center" wrapText="1"/>
    </xf>
    <xf numFmtId="49" fontId="7" fillId="0" borderId="22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0" borderId="25" xfId="0" applyFont="1" applyFill="1" applyBorder="1" applyAlignment="1">
      <alignment horizontal="center" vertical="center" wrapText="1"/>
    </xf>
    <xf numFmtId="0" fontId="4" fillId="0" borderId="27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/>
    </xf>
    <xf numFmtId="1" fontId="3" fillId="0" borderId="0" xfId="0" applyNumberFormat="1" applyFont="1" applyFill="1" applyBorder="1" applyAlignment="1">
      <alignment horizontal="center" vertical="center"/>
    </xf>
    <xf numFmtId="17" fontId="29" fillId="0" borderId="0" xfId="55" quotePrefix="1" applyNumberFormat="1" applyFont="1" applyBorder="1" applyAlignment="1">
      <alignment horizontal="center" vertical="center"/>
    </xf>
    <xf numFmtId="0" fontId="30" fillId="0" borderId="0" xfId="55" applyFont="1" applyBorder="1" applyAlignment="1">
      <alignment horizontal="center" vertical="center"/>
    </xf>
    <xf numFmtId="0" fontId="31" fillId="0" borderId="28" xfId="55" applyFont="1" applyBorder="1" applyAlignment="1">
      <alignment horizontal="center" vertical="center"/>
    </xf>
    <xf numFmtId="0" fontId="31" fillId="0" borderId="0" xfId="55" applyFont="1" applyBorder="1" applyAlignment="1">
      <alignment horizontal="center" vertical="center"/>
    </xf>
    <xf numFmtId="0" fontId="4" fillId="26" borderId="14" xfId="55" applyFont="1" applyFill="1" applyBorder="1" applyAlignment="1">
      <alignment horizontal="center" vertical="center" wrapText="1"/>
    </xf>
    <xf numFmtId="0" fontId="4" fillId="26" borderId="16" xfId="55" applyFont="1" applyFill="1" applyBorder="1" applyAlignment="1">
      <alignment horizontal="center" vertical="center" wrapText="1"/>
    </xf>
    <xf numFmtId="0" fontId="32" fillId="26" borderId="29" xfId="55" applyFont="1" applyFill="1" applyBorder="1" applyAlignment="1">
      <alignment horizontal="center" vertical="center" wrapText="1"/>
    </xf>
    <xf numFmtId="0" fontId="32" fillId="26" borderId="30" xfId="55" applyFont="1" applyFill="1" applyBorder="1" applyAlignment="1">
      <alignment horizontal="center" vertical="center" wrapText="1"/>
    </xf>
    <xf numFmtId="0" fontId="32" fillId="26" borderId="31" xfId="55" applyFont="1" applyFill="1" applyBorder="1" applyAlignment="1">
      <alignment horizontal="center" vertical="center" wrapText="1"/>
    </xf>
    <xf numFmtId="0" fontId="32" fillId="26" borderId="32" xfId="55" applyFont="1" applyFill="1" applyBorder="1" applyAlignment="1">
      <alignment horizontal="center" vertical="center" wrapText="1"/>
    </xf>
    <xf numFmtId="0" fontId="4" fillId="27" borderId="33" xfId="45" applyFont="1" applyFill="1" applyBorder="1" applyAlignment="1">
      <alignment horizontal="center" vertical="center" wrapText="1"/>
    </xf>
    <xf numFmtId="0" fontId="4" fillId="28" borderId="31" xfId="45" applyFont="1" applyFill="1" applyBorder="1" applyAlignment="1">
      <alignment horizontal="center" vertical="center" wrapText="1"/>
    </xf>
    <xf numFmtId="0" fontId="4" fillId="29" borderId="31" xfId="45" applyFont="1" applyFill="1" applyBorder="1" applyAlignment="1">
      <alignment horizontal="center" vertical="center" wrapText="1"/>
    </xf>
    <xf numFmtId="0" fontId="4" fillId="30" borderId="31" xfId="56" applyFont="1" applyFill="1" applyBorder="1" applyAlignment="1">
      <alignment horizontal="center" vertical="center" wrapText="1"/>
    </xf>
    <xf numFmtId="0" fontId="4" fillId="30" borderId="32" xfId="56" applyFont="1" applyFill="1" applyBorder="1" applyAlignment="1">
      <alignment horizontal="center" vertical="center" wrapText="1"/>
    </xf>
    <xf numFmtId="0" fontId="33" fillId="2" borderId="29" xfId="55" applyFont="1" applyFill="1" applyBorder="1" applyAlignment="1">
      <alignment horizontal="center" vertical="center" textRotation="90" wrapText="1"/>
    </xf>
    <xf numFmtId="0" fontId="33" fillId="31" borderId="34" xfId="55" applyFont="1" applyFill="1" applyBorder="1" applyAlignment="1">
      <alignment horizontal="center" vertical="center" wrapText="1"/>
    </xf>
    <xf numFmtId="14" fontId="33" fillId="31" borderId="35" xfId="0" applyNumberFormat="1" applyFont="1" applyFill="1" applyBorder="1" applyAlignment="1">
      <alignment horizontal="center" vertical="center" wrapText="1"/>
    </xf>
    <xf numFmtId="0" fontId="19" fillId="31" borderId="18" xfId="55" applyFont="1" applyFill="1" applyBorder="1" applyAlignment="1">
      <alignment horizontal="center" vertical="center" wrapText="1"/>
    </xf>
    <xf numFmtId="0" fontId="19" fillId="31" borderId="19" xfId="55" applyNumberFormat="1" applyFont="1" applyFill="1" applyBorder="1" applyAlignment="1">
      <alignment horizontal="center" vertical="center" wrapText="1"/>
    </xf>
    <xf numFmtId="0" fontId="32" fillId="32" borderId="36" xfId="55" applyFont="1" applyFill="1" applyBorder="1" applyAlignment="1">
      <alignment horizontal="center" vertical="center" wrapText="1"/>
    </xf>
    <xf numFmtId="0" fontId="19" fillId="0" borderId="18" xfId="55" applyNumberFormat="1" applyFont="1" applyFill="1" applyBorder="1" applyAlignment="1">
      <alignment horizontal="center" vertical="center" wrapText="1"/>
    </xf>
    <xf numFmtId="0" fontId="19" fillId="0" borderId="19" xfId="55" applyNumberFormat="1" applyFont="1" applyFill="1" applyBorder="1" applyAlignment="1">
      <alignment horizontal="center" vertical="center" wrapText="1"/>
    </xf>
    <xf numFmtId="43" fontId="34" fillId="0" borderId="20" xfId="57" applyFont="1" applyFill="1" applyBorder="1" applyAlignment="1">
      <alignment horizontal="center" vertical="center"/>
    </xf>
    <xf numFmtId="0" fontId="33" fillId="2" borderId="37" xfId="55" applyFont="1" applyFill="1" applyBorder="1" applyAlignment="1">
      <alignment horizontal="center" vertical="center" textRotation="90" wrapText="1"/>
    </xf>
    <xf numFmtId="0" fontId="33" fillId="31" borderId="38" xfId="55" applyFont="1" applyFill="1" applyBorder="1" applyAlignment="1">
      <alignment horizontal="center" vertical="center" wrapText="1"/>
    </xf>
    <xf numFmtId="14" fontId="33" fillId="31" borderId="39" xfId="0" applyNumberFormat="1" applyFont="1" applyFill="1" applyBorder="1" applyAlignment="1">
      <alignment horizontal="center" vertical="center" wrapText="1"/>
    </xf>
    <xf numFmtId="0" fontId="19" fillId="31" borderId="21" xfId="55" applyFont="1" applyFill="1" applyBorder="1" applyAlignment="1">
      <alignment horizontal="center" vertical="center" wrapText="1"/>
    </xf>
    <xf numFmtId="0" fontId="19" fillId="31" borderId="22" xfId="55" applyNumberFormat="1" applyFont="1" applyFill="1" applyBorder="1" applyAlignment="1">
      <alignment horizontal="center" vertical="center" wrapText="1"/>
    </xf>
    <xf numFmtId="0" fontId="32" fillId="32" borderId="40" xfId="55" applyFont="1" applyFill="1" applyBorder="1" applyAlignment="1">
      <alignment horizontal="center" vertical="center" wrapText="1"/>
    </xf>
    <xf numFmtId="0" fontId="19" fillId="0" borderId="21" xfId="55" applyNumberFormat="1" applyFont="1" applyFill="1" applyBorder="1" applyAlignment="1">
      <alignment horizontal="center" vertical="center" wrapText="1"/>
    </xf>
    <xf numFmtId="0" fontId="19" fillId="0" borderId="22" xfId="55" applyNumberFormat="1" applyFont="1" applyFill="1" applyBorder="1" applyAlignment="1">
      <alignment horizontal="center" vertical="center" wrapText="1"/>
    </xf>
    <xf numFmtId="43" fontId="34" fillId="0" borderId="23" xfId="57" applyFont="1" applyFill="1" applyBorder="1" applyAlignment="1">
      <alignment horizontal="center" vertical="center"/>
    </xf>
    <xf numFmtId="0" fontId="33" fillId="33" borderId="29" xfId="55" applyFont="1" applyFill="1" applyBorder="1" applyAlignment="1">
      <alignment horizontal="center" vertical="center" textRotation="90" wrapText="1"/>
    </xf>
    <xf numFmtId="0" fontId="33" fillId="34" borderId="34" xfId="55" applyFont="1" applyFill="1" applyBorder="1" applyAlignment="1">
      <alignment horizontal="center" vertical="center" wrapText="1"/>
    </xf>
    <xf numFmtId="14" fontId="33" fillId="34" borderId="35" xfId="0" applyNumberFormat="1" applyFont="1" applyFill="1" applyBorder="1" applyAlignment="1">
      <alignment horizontal="center" vertical="center" wrapText="1"/>
    </xf>
    <xf numFmtId="0" fontId="19" fillId="34" borderId="18" xfId="55" applyFont="1" applyFill="1" applyBorder="1" applyAlignment="1">
      <alignment horizontal="center" vertical="center" wrapText="1"/>
    </xf>
    <xf numFmtId="0" fontId="19" fillId="34" borderId="19" xfId="55" applyFont="1" applyFill="1" applyBorder="1" applyAlignment="1">
      <alignment horizontal="center" vertical="center" wrapText="1"/>
    </xf>
    <xf numFmtId="0" fontId="32" fillId="34" borderId="36" xfId="55" applyFont="1" applyFill="1" applyBorder="1" applyAlignment="1">
      <alignment horizontal="center" vertical="center" wrapText="1"/>
    </xf>
    <xf numFmtId="0" fontId="33" fillId="34" borderId="38" xfId="55" applyFont="1" applyFill="1" applyBorder="1" applyAlignment="1">
      <alignment horizontal="center" vertical="center" wrapText="1"/>
    </xf>
    <xf numFmtId="14" fontId="33" fillId="34" borderId="39" xfId="0" applyNumberFormat="1" applyFont="1" applyFill="1" applyBorder="1" applyAlignment="1">
      <alignment horizontal="center" vertical="center" wrapText="1"/>
    </xf>
    <xf numFmtId="0" fontId="19" fillId="34" borderId="21" xfId="55" applyFont="1" applyFill="1" applyBorder="1" applyAlignment="1">
      <alignment horizontal="center" vertical="center" wrapText="1"/>
    </xf>
    <xf numFmtId="0" fontId="19" fillId="34" borderId="22" xfId="55" applyFont="1" applyFill="1" applyBorder="1" applyAlignment="1">
      <alignment horizontal="center" vertical="center" wrapText="1"/>
    </xf>
    <xf numFmtId="0" fontId="32" fillId="34" borderId="40" xfId="55" applyFont="1" applyFill="1" applyBorder="1" applyAlignment="1">
      <alignment horizontal="center" vertical="center" wrapText="1"/>
    </xf>
    <xf numFmtId="43" fontId="35" fillId="0" borderId="0" xfId="0" applyNumberFormat="1" applyFont="1"/>
    <xf numFmtId="0" fontId="33" fillId="33" borderId="41" xfId="55" applyFont="1" applyFill="1" applyBorder="1" applyAlignment="1">
      <alignment horizontal="center" vertical="center" textRotation="90" wrapText="1"/>
    </xf>
  </cellXfs>
  <cellStyles count="58">
    <cellStyle name="20% - 1. jelölőszín" xfId="1"/>
    <cellStyle name="20% - 2. jelölőszín" xfId="2"/>
    <cellStyle name="20% - 3. jelölőszín" xfId="3"/>
    <cellStyle name="20% - 4. jelölőszín" xfId="4"/>
    <cellStyle name="20% - 5. jelölőszín" xfId="5"/>
    <cellStyle name="20% - 6. jelölőszín" xfId="6"/>
    <cellStyle name="40% - 1. jelölőszín" xfId="7"/>
    <cellStyle name="40% - 2. jelölőszín" xfId="8"/>
    <cellStyle name="40% - 3. jelölőszín" xfId="9"/>
    <cellStyle name="40% - 4. jelölőszín" xfId="10"/>
    <cellStyle name="40% - 5. jelölőszín" xfId="11"/>
    <cellStyle name="40% - 6. jelölőszín" xfId="12"/>
    <cellStyle name="60% - 1. jelölőszín" xfId="13"/>
    <cellStyle name="60% - 2. jelölőszín" xfId="14"/>
    <cellStyle name="60% - 3. jelölőszín" xfId="15"/>
    <cellStyle name="60% - 4. jelölőszín" xfId="16"/>
    <cellStyle name="60% - 5. jelölőszín" xfId="17"/>
    <cellStyle name="60% - 6. jelölőszín" xfId="18"/>
    <cellStyle name="Bevitel" xfId="19"/>
    <cellStyle name="Cím" xfId="20"/>
    <cellStyle name="Címsor 1" xfId="21"/>
    <cellStyle name="Címsor 2" xfId="22"/>
    <cellStyle name="Címsor 3" xfId="23"/>
    <cellStyle name="Címsor 4" xfId="24"/>
    <cellStyle name="Comma 2" xfId="57"/>
    <cellStyle name="Ellenőrzőcella" xfId="25"/>
    <cellStyle name="Figyelmeztetés" xfId="26"/>
    <cellStyle name="Hivatkozott cella" xfId="27"/>
    <cellStyle name="Jegyzet" xfId="28"/>
    <cellStyle name="Jelölőszín (1)" xfId="29"/>
    <cellStyle name="Jelölőszín (2)" xfId="30"/>
    <cellStyle name="Jelölőszín (3)" xfId="31"/>
    <cellStyle name="Jelölőszín (4)" xfId="32"/>
    <cellStyle name="Jelölőszín (5)" xfId="33"/>
    <cellStyle name="Jelölőszín (6)" xfId="34"/>
    <cellStyle name="Jó" xfId="35"/>
    <cellStyle name="Kimenet" xfId="36"/>
    <cellStyle name="Magyarázó szöveg" xfId="37"/>
    <cellStyle name="Normal" xfId="0" builtinId="0"/>
    <cellStyle name="Normal 2" xfId="38"/>
    <cellStyle name="Normal 3" xfId="39"/>
    <cellStyle name="Normal 3 2" xfId="40"/>
    <cellStyle name="Normal 3 3" xfId="41"/>
    <cellStyle name="Normal 3 3 2" xfId="42"/>
    <cellStyle name="Normal 3 4" xfId="43"/>
    <cellStyle name="Normal 4" xfId="44"/>
    <cellStyle name="Normal 4 2" xfId="45"/>
    <cellStyle name="Normal 5" xfId="46"/>
    <cellStyle name="Normal 5 2" xfId="47"/>
    <cellStyle name="Normal 6" xfId="48"/>
    <cellStyle name="Normal 7" xfId="49"/>
    <cellStyle name="Normal 8" xfId="50"/>
    <cellStyle name="Normal 9" xfId="56"/>
    <cellStyle name="Normal_Sheet1" xfId="55"/>
    <cellStyle name="Összesen" xfId="51"/>
    <cellStyle name="Rossz" xfId="52"/>
    <cellStyle name="Semleges" xfId="53"/>
    <cellStyle name="Számítás" xfId="5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"/>
  <sheetViews>
    <sheetView tabSelected="1" workbookViewId="0">
      <pane ySplit="3" topLeftCell="A4" activePane="bottomLeft" state="frozen"/>
      <selection pane="bottomLeft" activeCell="M12" sqref="M12"/>
    </sheetView>
  </sheetViews>
  <sheetFormatPr defaultRowHeight="12.75" x14ac:dyDescent="0.2"/>
  <cols>
    <col min="1" max="120" width="20.7109375" customWidth="1"/>
  </cols>
  <sheetData>
    <row r="1" spans="1:12" x14ac:dyDescent="0.2">
      <c r="A1" s="33" t="s">
        <v>0</v>
      </c>
      <c r="B1" s="33"/>
      <c r="C1" s="33"/>
      <c r="D1" s="33"/>
      <c r="E1" s="33" t="s">
        <v>1</v>
      </c>
      <c r="F1" s="33"/>
      <c r="G1" s="33"/>
      <c r="H1" s="33"/>
      <c r="I1" s="33" t="s">
        <v>2</v>
      </c>
      <c r="J1" s="33"/>
      <c r="K1" s="33"/>
      <c r="L1" s="33"/>
    </row>
    <row r="2" spans="1:12" ht="13.5" thickBot="1" x14ac:dyDescent="0.25">
      <c r="A2" s="34">
        <v>2</v>
      </c>
      <c r="B2" s="34"/>
      <c r="C2" s="34"/>
      <c r="D2" s="34"/>
      <c r="E2" s="34">
        <v>2</v>
      </c>
      <c r="F2" s="34"/>
      <c r="G2" s="34"/>
      <c r="H2" s="34"/>
      <c r="I2" s="34">
        <v>26</v>
      </c>
      <c r="J2" s="34"/>
      <c r="K2" s="34"/>
      <c r="L2" s="34"/>
    </row>
    <row r="3" spans="1:12" ht="35.1" customHeight="1" thickBot="1" x14ac:dyDescent="0.25">
      <c r="A3" s="30" t="s">
        <v>3</v>
      </c>
      <c r="B3" s="26"/>
      <c r="C3" s="26"/>
      <c r="D3" s="27"/>
      <c r="E3" s="30" t="s">
        <v>4</v>
      </c>
      <c r="F3" s="26"/>
      <c r="G3" s="26"/>
      <c r="H3" s="27"/>
      <c r="I3" s="30" t="s">
        <v>5</v>
      </c>
      <c r="J3" s="26"/>
      <c r="K3" s="26"/>
      <c r="L3" s="27"/>
    </row>
    <row r="4" spans="1:12" x14ac:dyDescent="0.2">
      <c r="A4" s="31" t="s">
        <v>6</v>
      </c>
      <c r="B4" s="32"/>
      <c r="C4" s="6" t="s">
        <v>7</v>
      </c>
      <c r="D4" s="7" t="s">
        <v>8</v>
      </c>
      <c r="E4" s="31" t="s">
        <v>6</v>
      </c>
      <c r="F4" s="32"/>
      <c r="G4" s="6" t="s">
        <v>7</v>
      </c>
      <c r="H4" s="7" t="s">
        <v>8</v>
      </c>
      <c r="I4" s="31" t="s">
        <v>6</v>
      </c>
      <c r="J4" s="32"/>
      <c r="K4" s="6" t="s">
        <v>7</v>
      </c>
      <c r="L4" s="7" t="s">
        <v>8</v>
      </c>
    </row>
    <row r="5" spans="1:12" ht="13.5" thickBot="1" x14ac:dyDescent="0.25">
      <c r="A5" s="8" t="s">
        <v>9</v>
      </c>
      <c r="B5" s="9" t="s">
        <v>10</v>
      </c>
      <c r="C5" s="10" t="s">
        <v>11</v>
      </c>
      <c r="D5" s="11" t="s">
        <v>12</v>
      </c>
      <c r="E5" s="8" t="s">
        <v>9</v>
      </c>
      <c r="F5" s="9" t="s">
        <v>10</v>
      </c>
      <c r="G5" s="10" t="s">
        <v>11</v>
      </c>
      <c r="H5" s="11" t="s">
        <v>12</v>
      </c>
      <c r="I5" s="8" t="s">
        <v>9</v>
      </c>
      <c r="J5" s="9" t="s">
        <v>10</v>
      </c>
      <c r="K5" s="10" t="s">
        <v>11</v>
      </c>
      <c r="L5" s="11" t="s">
        <v>12</v>
      </c>
    </row>
    <row r="6" spans="1:12" ht="13.5" thickBot="1" x14ac:dyDescent="0.25">
      <c r="A6" s="4" t="s">
        <v>13</v>
      </c>
      <c r="B6" s="5" t="s">
        <v>14</v>
      </c>
      <c r="C6" s="26" t="s">
        <v>15</v>
      </c>
      <c r="D6" s="27"/>
      <c r="E6" s="4" t="s">
        <v>13</v>
      </c>
      <c r="F6" s="5" t="s">
        <v>14</v>
      </c>
      <c r="G6" s="26" t="s">
        <v>16</v>
      </c>
      <c r="H6" s="27"/>
      <c r="I6" s="4" t="s">
        <v>13</v>
      </c>
      <c r="J6" s="5" t="s">
        <v>14</v>
      </c>
      <c r="K6" s="26" t="s">
        <v>16</v>
      </c>
      <c r="L6" s="27"/>
    </row>
    <row r="7" spans="1:12" ht="25.5" x14ac:dyDescent="0.2">
      <c r="A7" s="12" t="s">
        <v>17</v>
      </c>
      <c r="B7" s="3" t="s">
        <v>18</v>
      </c>
      <c r="C7" s="3">
        <v>69</v>
      </c>
      <c r="D7" s="28"/>
      <c r="E7" s="12" t="s">
        <v>17</v>
      </c>
      <c r="F7" s="3" t="s">
        <v>18</v>
      </c>
      <c r="G7" s="3">
        <v>69</v>
      </c>
      <c r="H7" s="28"/>
      <c r="I7" s="12" t="s">
        <v>17</v>
      </c>
      <c r="J7" s="3" t="s">
        <v>18</v>
      </c>
      <c r="K7" s="3">
        <v>69</v>
      </c>
      <c r="L7" s="28"/>
    </row>
    <row r="8" spans="1:12" x14ac:dyDescent="0.2">
      <c r="A8" s="13" t="s">
        <v>19</v>
      </c>
      <c r="B8" s="1" t="s">
        <v>20</v>
      </c>
      <c r="C8" s="1">
        <v>20</v>
      </c>
      <c r="D8" s="29"/>
      <c r="E8" s="13" t="s">
        <v>19</v>
      </c>
      <c r="F8" s="1" t="s">
        <v>20</v>
      </c>
      <c r="G8" s="1">
        <v>20</v>
      </c>
      <c r="H8" s="29"/>
      <c r="I8" s="13" t="s">
        <v>19</v>
      </c>
      <c r="J8" s="1" t="s">
        <v>20</v>
      </c>
      <c r="K8" s="1">
        <v>20</v>
      </c>
      <c r="L8" s="29"/>
    </row>
    <row r="9" spans="1:12" ht="38.25" x14ac:dyDescent="0.2">
      <c r="A9" s="13" t="s">
        <v>21</v>
      </c>
      <c r="B9" s="1" t="s">
        <v>22</v>
      </c>
      <c r="C9" s="1">
        <v>16</v>
      </c>
      <c r="D9" s="29"/>
      <c r="E9" s="13" t="s">
        <v>21</v>
      </c>
      <c r="F9" s="1" t="s">
        <v>22</v>
      </c>
      <c r="G9" s="1">
        <v>18</v>
      </c>
      <c r="H9" s="29"/>
      <c r="I9" s="13" t="s">
        <v>21</v>
      </c>
      <c r="J9" s="1" t="s">
        <v>22</v>
      </c>
      <c r="K9" s="1">
        <v>18</v>
      </c>
      <c r="L9" s="29"/>
    </row>
    <row r="10" spans="1:12" x14ac:dyDescent="0.2">
      <c r="A10" s="13" t="s">
        <v>23</v>
      </c>
      <c r="B10" s="1" t="s">
        <v>24</v>
      </c>
      <c r="C10" s="1">
        <v>70</v>
      </c>
      <c r="D10" s="29"/>
      <c r="E10" s="13" t="s">
        <v>23</v>
      </c>
      <c r="F10" s="1" t="s">
        <v>24</v>
      </c>
      <c r="G10" s="1">
        <v>105</v>
      </c>
      <c r="H10" s="29"/>
      <c r="I10" s="13" t="s">
        <v>23</v>
      </c>
      <c r="J10" s="1" t="s">
        <v>24</v>
      </c>
      <c r="K10" s="1">
        <v>105</v>
      </c>
      <c r="L10" s="29"/>
    </row>
    <row r="11" spans="1:12" ht="38.25" x14ac:dyDescent="0.2">
      <c r="A11" s="13" t="s">
        <v>25</v>
      </c>
      <c r="B11" s="1" t="s">
        <v>26</v>
      </c>
      <c r="C11" s="1">
        <v>20</v>
      </c>
      <c r="D11" s="29"/>
      <c r="E11" s="13" t="s">
        <v>25</v>
      </c>
      <c r="F11" s="1" t="s">
        <v>26</v>
      </c>
      <c r="G11" s="1">
        <v>20</v>
      </c>
      <c r="H11" s="29"/>
      <c r="I11" s="13" t="s">
        <v>25</v>
      </c>
      <c r="J11" s="1" t="s">
        <v>26</v>
      </c>
      <c r="K11" s="1">
        <v>20</v>
      </c>
      <c r="L11" s="29"/>
    </row>
    <row r="12" spans="1:12" ht="76.5" x14ac:dyDescent="0.2">
      <c r="A12" s="13" t="s">
        <v>27</v>
      </c>
      <c r="B12" s="1" t="s">
        <v>28</v>
      </c>
      <c r="C12" s="1">
        <v>35</v>
      </c>
      <c r="D12" s="29"/>
      <c r="E12" s="13" t="s">
        <v>27</v>
      </c>
      <c r="F12" s="1" t="s">
        <v>28</v>
      </c>
      <c r="G12" s="1">
        <v>35</v>
      </c>
      <c r="H12" s="29"/>
      <c r="I12" s="13" t="s">
        <v>27</v>
      </c>
      <c r="J12" s="1" t="s">
        <v>28</v>
      </c>
      <c r="K12" s="1">
        <v>35</v>
      </c>
      <c r="L12" s="29"/>
    </row>
    <row r="13" spans="1:12" ht="38.25" x14ac:dyDescent="0.2">
      <c r="A13" s="13" t="s">
        <v>29</v>
      </c>
      <c r="B13" s="1" t="s">
        <v>30</v>
      </c>
      <c r="C13" s="1">
        <v>25</v>
      </c>
      <c r="D13" s="29"/>
      <c r="E13" s="13" t="s">
        <v>29</v>
      </c>
      <c r="F13" s="1" t="s">
        <v>30</v>
      </c>
      <c r="G13" s="1">
        <v>25</v>
      </c>
      <c r="H13" s="29"/>
      <c r="I13" s="13" t="s">
        <v>29</v>
      </c>
      <c r="J13" s="1" t="s">
        <v>30</v>
      </c>
      <c r="K13" s="1">
        <v>25</v>
      </c>
      <c r="L13" s="29"/>
    </row>
    <row r="14" spans="1:12" ht="38.25" x14ac:dyDescent="0.2">
      <c r="A14" s="13" t="s">
        <v>31</v>
      </c>
      <c r="B14" s="1" t="s">
        <v>32</v>
      </c>
      <c r="C14" s="1">
        <v>15</v>
      </c>
      <c r="D14" s="29"/>
      <c r="E14" s="13" t="s">
        <v>31</v>
      </c>
      <c r="F14" s="1" t="s">
        <v>32</v>
      </c>
      <c r="G14" s="1">
        <v>15</v>
      </c>
      <c r="H14" s="29"/>
      <c r="I14" s="13" t="s">
        <v>31</v>
      </c>
      <c r="J14" s="1" t="s">
        <v>32</v>
      </c>
      <c r="K14" s="1">
        <v>15</v>
      </c>
      <c r="L14" s="29"/>
    </row>
    <row r="15" spans="1:12" ht="13.5" thickBot="1" x14ac:dyDescent="0.25">
      <c r="A15" s="24" t="s">
        <v>33</v>
      </c>
      <c r="B15" s="25"/>
      <c r="C15" s="2">
        <f>SUM(C7:C14)</f>
        <v>270</v>
      </c>
      <c r="D15" s="14">
        <v>0</v>
      </c>
      <c r="E15" s="24" t="s">
        <v>33</v>
      </c>
      <c r="F15" s="25"/>
      <c r="G15" s="2">
        <f>SUM(G7:G14)</f>
        <v>307</v>
      </c>
      <c r="H15" s="14">
        <v>0</v>
      </c>
      <c r="I15" s="24" t="s">
        <v>33</v>
      </c>
      <c r="J15" s="25"/>
      <c r="K15" s="2">
        <f>SUM(K7:K14)</f>
        <v>307</v>
      </c>
      <c r="L15" s="14">
        <v>0</v>
      </c>
    </row>
    <row r="16" spans="1:12" ht="13.5" thickBot="1" x14ac:dyDescent="0.25">
      <c r="A16" s="4" t="s">
        <v>13</v>
      </c>
      <c r="B16" s="5" t="s">
        <v>34</v>
      </c>
      <c r="C16" s="26" t="s">
        <v>15</v>
      </c>
      <c r="D16" s="27"/>
      <c r="E16" s="4" t="s">
        <v>13</v>
      </c>
      <c r="F16" s="5" t="s">
        <v>34</v>
      </c>
      <c r="G16" s="26" t="s">
        <v>15</v>
      </c>
      <c r="H16" s="27"/>
      <c r="I16" s="4" t="s">
        <v>13</v>
      </c>
      <c r="J16" s="5" t="s">
        <v>34</v>
      </c>
      <c r="K16" s="26" t="s">
        <v>16</v>
      </c>
      <c r="L16" s="27"/>
    </row>
    <row r="17" spans="1:12" ht="25.5" x14ac:dyDescent="0.2">
      <c r="A17" s="12" t="s">
        <v>17</v>
      </c>
      <c r="B17" s="3" t="s">
        <v>18</v>
      </c>
      <c r="C17" s="3">
        <v>45</v>
      </c>
      <c r="D17" s="20"/>
      <c r="E17" s="12" t="s">
        <v>17</v>
      </c>
      <c r="F17" s="3" t="s">
        <v>18</v>
      </c>
      <c r="G17" s="3">
        <v>45</v>
      </c>
      <c r="H17" s="20"/>
      <c r="I17" s="12" t="s">
        <v>17</v>
      </c>
      <c r="J17" s="3" t="s">
        <v>18</v>
      </c>
      <c r="K17" s="3">
        <v>55</v>
      </c>
      <c r="L17" s="20"/>
    </row>
    <row r="18" spans="1:12" x14ac:dyDescent="0.2">
      <c r="A18" s="13" t="s">
        <v>19</v>
      </c>
      <c r="B18" s="1" t="s">
        <v>20</v>
      </c>
      <c r="C18" s="1">
        <v>20</v>
      </c>
      <c r="D18" s="21"/>
      <c r="E18" s="13" t="s">
        <v>19</v>
      </c>
      <c r="F18" s="1" t="s">
        <v>20</v>
      </c>
      <c r="G18" s="1">
        <v>20</v>
      </c>
      <c r="H18" s="21"/>
      <c r="I18" s="13" t="s">
        <v>19</v>
      </c>
      <c r="J18" s="1" t="s">
        <v>20</v>
      </c>
      <c r="K18" s="1">
        <v>20</v>
      </c>
      <c r="L18" s="21"/>
    </row>
    <row r="19" spans="1:12" ht="38.25" x14ac:dyDescent="0.2">
      <c r="A19" s="13" t="s">
        <v>21</v>
      </c>
      <c r="B19" s="1" t="s">
        <v>22</v>
      </c>
      <c r="C19" s="1">
        <v>6</v>
      </c>
      <c r="D19" s="21"/>
      <c r="E19" s="13" t="s">
        <v>21</v>
      </c>
      <c r="F19" s="1" t="s">
        <v>22</v>
      </c>
      <c r="G19" s="1">
        <v>6</v>
      </c>
      <c r="H19" s="21"/>
      <c r="I19" s="13" t="s">
        <v>21</v>
      </c>
      <c r="J19" s="1" t="s">
        <v>22</v>
      </c>
      <c r="K19" s="1">
        <v>6</v>
      </c>
      <c r="L19" s="21"/>
    </row>
    <row r="20" spans="1:12" x14ac:dyDescent="0.2">
      <c r="A20" s="13" t="s">
        <v>23</v>
      </c>
      <c r="B20" s="1" t="s">
        <v>24</v>
      </c>
      <c r="C20" s="1">
        <v>80</v>
      </c>
      <c r="D20" s="21"/>
      <c r="E20" s="13" t="s">
        <v>23</v>
      </c>
      <c r="F20" s="1" t="s">
        <v>24</v>
      </c>
      <c r="G20" s="1">
        <v>80</v>
      </c>
      <c r="H20" s="21"/>
      <c r="I20" s="13" t="s">
        <v>23</v>
      </c>
      <c r="J20" s="1" t="s">
        <v>24</v>
      </c>
      <c r="K20" s="1">
        <v>120</v>
      </c>
      <c r="L20" s="21"/>
    </row>
    <row r="21" spans="1:12" ht="38.25" x14ac:dyDescent="0.2">
      <c r="A21" s="13" t="s">
        <v>25</v>
      </c>
      <c r="B21" s="1" t="s">
        <v>26</v>
      </c>
      <c r="C21" s="1">
        <v>20</v>
      </c>
      <c r="D21" s="21"/>
      <c r="E21" s="13" t="s">
        <v>25</v>
      </c>
      <c r="F21" s="1" t="s">
        <v>26</v>
      </c>
      <c r="G21" s="1">
        <v>20</v>
      </c>
      <c r="H21" s="21"/>
      <c r="I21" s="13" t="s">
        <v>25</v>
      </c>
      <c r="J21" s="1" t="s">
        <v>26</v>
      </c>
      <c r="K21" s="1">
        <v>20</v>
      </c>
      <c r="L21" s="21"/>
    </row>
    <row r="22" spans="1:12" ht="76.5" x14ac:dyDescent="0.2">
      <c r="A22" s="13" t="s">
        <v>27</v>
      </c>
      <c r="B22" s="1" t="s">
        <v>28</v>
      </c>
      <c r="C22" s="1">
        <v>35</v>
      </c>
      <c r="D22" s="21"/>
      <c r="E22" s="13" t="s">
        <v>27</v>
      </c>
      <c r="F22" s="1" t="s">
        <v>28</v>
      </c>
      <c r="G22" s="1">
        <v>35</v>
      </c>
      <c r="H22" s="21"/>
      <c r="I22" s="13" t="s">
        <v>27</v>
      </c>
      <c r="J22" s="1" t="s">
        <v>28</v>
      </c>
      <c r="K22" s="1">
        <v>35</v>
      </c>
      <c r="L22" s="21"/>
    </row>
    <row r="23" spans="1:12" ht="38.25" x14ac:dyDescent="0.2">
      <c r="A23" s="13" t="s">
        <v>29</v>
      </c>
      <c r="B23" s="1" t="s">
        <v>30</v>
      </c>
      <c r="C23" s="1">
        <v>9</v>
      </c>
      <c r="D23" s="21"/>
      <c r="E23" s="13" t="s">
        <v>29</v>
      </c>
      <c r="F23" s="1" t="s">
        <v>30</v>
      </c>
      <c r="G23" s="1">
        <v>9</v>
      </c>
      <c r="H23" s="21"/>
      <c r="I23" s="13" t="s">
        <v>29</v>
      </c>
      <c r="J23" s="1" t="s">
        <v>30</v>
      </c>
      <c r="K23" s="1">
        <v>25</v>
      </c>
      <c r="L23" s="21"/>
    </row>
    <row r="24" spans="1:12" ht="38.25" x14ac:dyDescent="0.2">
      <c r="A24" s="13" t="s">
        <v>31</v>
      </c>
      <c r="B24" s="1" t="s">
        <v>32</v>
      </c>
      <c r="C24" s="1">
        <v>2</v>
      </c>
      <c r="D24" s="21"/>
      <c r="E24" s="13" t="s">
        <v>31</v>
      </c>
      <c r="F24" s="1" t="s">
        <v>32</v>
      </c>
      <c r="G24" s="1">
        <v>2</v>
      </c>
      <c r="H24" s="21"/>
      <c r="I24" s="13" t="s">
        <v>31</v>
      </c>
      <c r="J24" s="1" t="s">
        <v>32</v>
      </c>
      <c r="K24" s="1">
        <v>2</v>
      </c>
      <c r="L24" s="21"/>
    </row>
    <row r="25" spans="1:12" ht="38.25" x14ac:dyDescent="0.2">
      <c r="A25" s="13" t="s">
        <v>35</v>
      </c>
      <c r="B25" s="1" t="s">
        <v>36</v>
      </c>
      <c r="C25" s="1">
        <v>20</v>
      </c>
      <c r="D25" s="21"/>
      <c r="E25" s="13" t="s">
        <v>35</v>
      </c>
      <c r="F25" s="1" t="s">
        <v>36</v>
      </c>
      <c r="G25" s="1">
        <v>20</v>
      </c>
      <c r="H25" s="21"/>
      <c r="I25" s="13" t="s">
        <v>35</v>
      </c>
      <c r="J25" s="1" t="s">
        <v>36</v>
      </c>
      <c r="K25" s="1">
        <v>20</v>
      </c>
      <c r="L25" s="21"/>
    </row>
    <row r="26" spans="1:12" x14ac:dyDescent="0.2">
      <c r="A26" s="13" t="s">
        <v>37</v>
      </c>
      <c r="B26" s="1" t="s">
        <v>38</v>
      </c>
      <c r="C26" s="1">
        <v>50</v>
      </c>
      <c r="D26" s="21"/>
      <c r="E26" s="13" t="s">
        <v>37</v>
      </c>
      <c r="F26" s="1" t="s">
        <v>38</v>
      </c>
      <c r="G26" s="1">
        <v>50</v>
      </c>
      <c r="H26" s="21"/>
      <c r="I26" s="13" t="s">
        <v>37</v>
      </c>
      <c r="J26" s="1" t="s">
        <v>38</v>
      </c>
      <c r="K26" s="1">
        <v>50</v>
      </c>
      <c r="L26" s="21"/>
    </row>
    <row r="27" spans="1:12" ht="25.5" x14ac:dyDescent="0.2">
      <c r="A27" s="13" t="s">
        <v>39</v>
      </c>
      <c r="B27" s="1" t="s">
        <v>40</v>
      </c>
      <c r="C27" s="1">
        <v>63</v>
      </c>
      <c r="D27" s="21"/>
      <c r="E27" s="13" t="s">
        <v>39</v>
      </c>
      <c r="F27" s="1" t="s">
        <v>40</v>
      </c>
      <c r="G27" s="1">
        <v>63</v>
      </c>
      <c r="H27" s="21"/>
      <c r="I27" s="13" t="s">
        <v>39</v>
      </c>
      <c r="J27" s="1" t="s">
        <v>40</v>
      </c>
      <c r="K27" s="1">
        <v>63</v>
      </c>
      <c r="L27" s="21"/>
    </row>
    <row r="28" spans="1:12" ht="13.5" thickBot="1" x14ac:dyDescent="0.25">
      <c r="A28" s="22" t="s">
        <v>33</v>
      </c>
      <c r="B28" s="23"/>
      <c r="C28" s="15">
        <f>SUM(C17:C27)</f>
        <v>350</v>
      </c>
      <c r="D28" s="16">
        <v>0.01</v>
      </c>
      <c r="E28" s="22" t="s">
        <v>33</v>
      </c>
      <c r="F28" s="23"/>
      <c r="G28" s="15">
        <f>SUM(G17:G27)</f>
        <v>350</v>
      </c>
      <c r="H28" s="16">
        <v>0.01</v>
      </c>
      <c r="I28" s="22" t="s">
        <v>33</v>
      </c>
      <c r="J28" s="23"/>
      <c r="K28" s="15">
        <f>SUM(K17:K27)</f>
        <v>416</v>
      </c>
      <c r="L28" s="16">
        <v>0</v>
      </c>
    </row>
    <row r="29" spans="1:12" ht="50.1" customHeight="1" thickBot="1" x14ac:dyDescent="0.25">
      <c r="A29" s="17" t="s">
        <v>41</v>
      </c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9"/>
    </row>
  </sheetData>
  <mergeCells count="31">
    <mergeCell ref="A1:D1"/>
    <mergeCell ref="E1:H1"/>
    <mergeCell ref="I1:L1"/>
    <mergeCell ref="A2:D2"/>
    <mergeCell ref="E2:H2"/>
    <mergeCell ref="I2:L2"/>
    <mergeCell ref="A3:D3"/>
    <mergeCell ref="E3:H3"/>
    <mergeCell ref="I3:L3"/>
    <mergeCell ref="A4:B4"/>
    <mergeCell ref="E4:F4"/>
    <mergeCell ref="I4:J4"/>
    <mergeCell ref="K16:L16"/>
    <mergeCell ref="C6:D6"/>
    <mergeCell ref="G6:H6"/>
    <mergeCell ref="K6:L6"/>
    <mergeCell ref="D7:D14"/>
    <mergeCell ref="H7:H14"/>
    <mergeCell ref="L7:L14"/>
    <mergeCell ref="A15:B15"/>
    <mergeCell ref="E15:F15"/>
    <mergeCell ref="I15:J15"/>
    <mergeCell ref="C16:D16"/>
    <mergeCell ref="G16:H16"/>
    <mergeCell ref="A29:L29"/>
    <mergeCell ref="D17:D27"/>
    <mergeCell ref="H17:H27"/>
    <mergeCell ref="L17:L27"/>
    <mergeCell ref="A28:B28"/>
    <mergeCell ref="E28:F28"/>
    <mergeCell ref="I28:J2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8"/>
  <sheetViews>
    <sheetView zoomScaleNormal="100" workbookViewId="0">
      <selection activeCell="B12" sqref="B12"/>
    </sheetView>
  </sheetViews>
  <sheetFormatPr defaultRowHeight="12.75" x14ac:dyDescent="0.2"/>
  <cols>
    <col min="1" max="1" width="19.140625" bestFit="1" customWidth="1"/>
    <col min="2" max="2" width="38.5703125" customWidth="1"/>
    <col min="3" max="3" width="21.42578125" customWidth="1"/>
    <col min="4" max="4" width="7" customWidth="1"/>
    <col min="5" max="5" width="7.42578125" customWidth="1"/>
    <col min="6" max="7" width="7" customWidth="1"/>
    <col min="8" max="8" width="9.5703125" customWidth="1"/>
    <col min="9" max="12" width="11.5703125" customWidth="1"/>
    <col min="13" max="13" width="17.28515625" bestFit="1" customWidth="1"/>
  </cols>
  <sheetData>
    <row r="1" spans="1:13" ht="27.75" x14ac:dyDescent="0.2">
      <c r="A1" s="35" t="s">
        <v>61</v>
      </c>
      <c r="B1" s="36"/>
      <c r="C1" s="36"/>
      <c r="D1" s="36"/>
      <c r="E1" s="36"/>
      <c r="F1" s="36"/>
      <c r="G1" s="36"/>
      <c r="H1" s="36"/>
    </row>
    <row r="2" spans="1:13" ht="13.5" thickBot="1" x14ac:dyDescent="0.25">
      <c r="A2" s="37" t="s">
        <v>42</v>
      </c>
      <c r="B2" s="38"/>
      <c r="C2" s="38"/>
      <c r="D2" s="38"/>
      <c r="E2" s="38"/>
      <c r="F2" s="38"/>
      <c r="G2" s="38"/>
      <c r="H2" s="38"/>
    </row>
    <row r="3" spans="1:13" ht="51.75" thickBot="1" x14ac:dyDescent="0.25">
      <c r="A3" s="39" t="s">
        <v>43</v>
      </c>
      <c r="B3" s="40"/>
      <c r="C3" s="41" t="s">
        <v>44</v>
      </c>
      <c r="D3" s="42" t="s">
        <v>45</v>
      </c>
      <c r="E3" s="43" t="s">
        <v>46</v>
      </c>
      <c r="F3" s="43" t="s">
        <v>47</v>
      </c>
      <c r="G3" s="43" t="s">
        <v>48</v>
      </c>
      <c r="H3" s="44" t="s">
        <v>49</v>
      </c>
      <c r="I3" s="45" t="s">
        <v>50</v>
      </c>
      <c r="J3" s="46" t="s">
        <v>51</v>
      </c>
      <c r="K3" s="47" t="s">
        <v>52</v>
      </c>
      <c r="L3" s="48" t="s">
        <v>53</v>
      </c>
      <c r="M3" s="49" t="s">
        <v>54</v>
      </c>
    </row>
    <row r="4" spans="1:13" ht="30" customHeight="1" x14ac:dyDescent="0.2">
      <c r="A4" s="50" t="s">
        <v>55</v>
      </c>
      <c r="B4" s="51" t="s">
        <v>56</v>
      </c>
      <c r="C4" s="52" t="s">
        <v>0</v>
      </c>
      <c r="D4" s="53">
        <f t="shared" ref="D4" si="0">F4+E4</f>
        <v>700</v>
      </c>
      <c r="E4" s="54">
        <v>100</v>
      </c>
      <c r="F4" s="54">
        <v>600</v>
      </c>
      <c r="G4" s="54">
        <v>250</v>
      </c>
      <c r="H4" s="55">
        <f t="shared" ref="H4:H7" si="1">F4-G4</f>
        <v>350</v>
      </c>
      <c r="I4" s="56">
        <v>270</v>
      </c>
      <c r="J4" s="57">
        <v>270</v>
      </c>
      <c r="K4" s="57">
        <f>H4-J4</f>
        <v>80</v>
      </c>
      <c r="L4" s="57">
        <v>0</v>
      </c>
      <c r="M4" s="58">
        <f>H4*24*2*L4</f>
        <v>0</v>
      </c>
    </row>
    <row r="5" spans="1:13" ht="30" customHeight="1" thickBot="1" x14ac:dyDescent="0.25">
      <c r="A5" s="59"/>
      <c r="B5" s="60"/>
      <c r="C5" s="61" t="s">
        <v>59</v>
      </c>
      <c r="D5" s="62">
        <f>F5+E5</f>
        <v>800</v>
      </c>
      <c r="E5" s="63">
        <v>100</v>
      </c>
      <c r="F5" s="63">
        <v>700</v>
      </c>
      <c r="G5" s="63">
        <v>250</v>
      </c>
      <c r="H5" s="64">
        <f t="shared" si="1"/>
        <v>450</v>
      </c>
      <c r="I5" s="65">
        <v>307</v>
      </c>
      <c r="J5" s="66">
        <v>307</v>
      </c>
      <c r="K5" s="66">
        <f>H5-J5</f>
        <v>143</v>
      </c>
      <c r="L5" s="66">
        <v>0</v>
      </c>
      <c r="M5" s="67">
        <f>H5*24*28*L5</f>
        <v>0</v>
      </c>
    </row>
    <row r="6" spans="1:13" ht="30" customHeight="1" x14ac:dyDescent="0.2">
      <c r="A6" s="68" t="s">
        <v>57</v>
      </c>
      <c r="B6" s="69" t="s">
        <v>58</v>
      </c>
      <c r="C6" s="70" t="s">
        <v>60</v>
      </c>
      <c r="D6" s="71">
        <f t="shared" ref="D6:D7" si="2">E6+F6</f>
        <v>700</v>
      </c>
      <c r="E6" s="72">
        <v>100</v>
      </c>
      <c r="F6" s="72">
        <v>600</v>
      </c>
      <c r="G6" s="72">
        <v>250</v>
      </c>
      <c r="H6" s="73">
        <f t="shared" si="1"/>
        <v>350</v>
      </c>
      <c r="I6" s="56">
        <v>376</v>
      </c>
      <c r="J6" s="57">
        <v>350</v>
      </c>
      <c r="K6" s="57">
        <f>H6-J6</f>
        <v>0</v>
      </c>
      <c r="L6" s="57">
        <v>0.01</v>
      </c>
      <c r="M6" s="58">
        <f>H6*24*4*L6</f>
        <v>336</v>
      </c>
    </row>
    <row r="7" spans="1:13" ht="30" customHeight="1" thickBot="1" x14ac:dyDescent="0.25">
      <c r="A7" s="80"/>
      <c r="B7" s="74"/>
      <c r="C7" s="75" t="s">
        <v>2</v>
      </c>
      <c r="D7" s="76">
        <f t="shared" si="2"/>
        <v>800</v>
      </c>
      <c r="E7" s="77">
        <v>100</v>
      </c>
      <c r="F7" s="77">
        <v>700</v>
      </c>
      <c r="G7" s="77">
        <v>250</v>
      </c>
      <c r="H7" s="78">
        <f t="shared" si="1"/>
        <v>450</v>
      </c>
      <c r="I7" s="65">
        <v>416</v>
      </c>
      <c r="J7" s="66">
        <v>416</v>
      </c>
      <c r="K7" s="66">
        <f>H7-J7</f>
        <v>34</v>
      </c>
      <c r="L7" s="66">
        <v>0</v>
      </c>
      <c r="M7" s="67">
        <f>H7*24*26*L7</f>
        <v>0</v>
      </c>
    </row>
    <row r="8" spans="1:13" ht="14.25" x14ac:dyDescent="0.2">
      <c r="M8" s="79">
        <f>SUM(M4:M7)</f>
        <v>336</v>
      </c>
    </row>
  </sheetData>
  <mergeCells count="7">
    <mergeCell ref="A1:H1"/>
    <mergeCell ref="A2:H2"/>
    <mergeCell ref="A3:B3"/>
    <mergeCell ref="A4:A5"/>
    <mergeCell ref="B4:B5"/>
    <mergeCell ref="A6:A7"/>
    <mergeCell ref="B6:B7"/>
  </mergeCells>
  <pageMargins left="0.7" right="0.7" top="0.75" bottom="0.75" header="0.3" footer="0.3"/>
  <pageSetup paperSize="9" orientation="portrait" horizontalDpi="300" verticalDpi="3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MachetaResults</vt:lpstr>
      <vt:lpstr>Available ATC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Ioana Carmen CORNECIU</dc:creator>
  <cp:lastModifiedBy>Ioana Carmen CORNECIU</cp:lastModifiedBy>
  <dcterms:created xsi:type="dcterms:W3CDTF">2023-05-18T05:08:44Z</dcterms:created>
  <dcterms:modified xsi:type="dcterms:W3CDTF">2023-05-18T05:18:36Z</dcterms:modified>
</cp:coreProperties>
</file>