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0" yWindow="0" windowWidth="17880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4" i="2" l="1"/>
  <c r="M13" i="2"/>
  <c r="M12" i="2"/>
  <c r="M11" i="2"/>
  <c r="M10" i="2"/>
  <c r="M9" i="2"/>
  <c r="M8" i="2"/>
  <c r="M7" i="2"/>
  <c r="M6" i="2"/>
  <c r="M5" i="2"/>
  <c r="M4" i="2"/>
  <c r="H12" i="2"/>
  <c r="K12" i="2" s="1"/>
  <c r="D12" i="2"/>
  <c r="K8" i="2"/>
  <c r="H5" i="2"/>
  <c r="K5" i="2" s="1"/>
  <c r="H6" i="2"/>
  <c r="H7" i="2"/>
  <c r="K7" i="2" s="1"/>
  <c r="H8" i="2"/>
  <c r="H9" i="2"/>
  <c r="K9" i="2" s="1"/>
  <c r="D5" i="2"/>
  <c r="D6" i="2"/>
  <c r="D7" i="2"/>
  <c r="D8" i="2"/>
  <c r="D9" i="2"/>
  <c r="H14" i="2"/>
  <c r="D14" i="2"/>
  <c r="H13" i="2"/>
  <c r="D13" i="2"/>
  <c r="H11" i="2"/>
  <c r="D11" i="2"/>
  <c r="H10" i="2"/>
  <c r="D10" i="2"/>
  <c r="H4" i="2"/>
  <c r="D4" i="2"/>
  <c r="K6" i="2" l="1"/>
  <c r="K4" i="2"/>
  <c r="K10" i="2"/>
  <c r="K11" i="2"/>
  <c r="K13" i="2"/>
  <c r="K14" i="2"/>
  <c r="M16" i="2" l="1"/>
  <c r="AA25" i="1"/>
  <c r="W25" i="1"/>
  <c r="S25" i="1"/>
  <c r="O25" i="1"/>
  <c r="K25" i="1"/>
  <c r="G25" i="1"/>
  <c r="C25" i="1"/>
  <c r="AA14" i="1"/>
  <c r="W14" i="1"/>
  <c r="S14" i="1"/>
  <c r="O14" i="1"/>
  <c r="K14" i="1"/>
  <c r="G14" i="1"/>
  <c r="C14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<sst xmlns="http://schemas.openxmlformats.org/spreadsheetml/2006/main" count="372" uniqueCount="66">
  <si>
    <t>01-06.10.2023</t>
  </si>
  <si>
    <t>07-08.10.2023</t>
  </si>
  <si>
    <t>09-13.10.2023</t>
  </si>
  <si>
    <t>14-15.10.2023</t>
  </si>
  <si>
    <t>16-20.10.2023</t>
  </si>
  <si>
    <t>21-22.10.2023</t>
  </si>
  <si>
    <t>23-31.10.2023</t>
  </si>
  <si>
    <t>CROSS BORDER CAPACITY ALLOCATION AUCTION RESULTS for the period of:
01-06.10.2023</t>
  </si>
  <si>
    <t>CROSS BORDER CAPACITY ALLOCATION AUCTION RESULTS for the period of:
07-08.10.2023</t>
  </si>
  <si>
    <t>CROSS BORDER CAPACITY ALLOCATION AUCTION RESULTS for the period of:
09-13.10.2023</t>
  </si>
  <si>
    <t>CROSS BORDER CAPACITY ALLOCATION AUCTION RESULTS for the period of:
14-15.10.2023</t>
  </si>
  <si>
    <t>CROSS BORDER CAPACITY ALLOCATION AUCTION RESULTS for the period of:
16-20.10.2023</t>
  </si>
  <si>
    <t>CROSS BORDER CAPACITY ALLOCATION AUCTION RESULTS for the period of:
21-22.10.2023</t>
  </si>
  <si>
    <t>CROSS BORDER CAPACITY ALLOCATION AUCTION RESULTS for the period of:
23-31.10.2023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</si>
  <si>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</si>
  <si>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</si>
  <si>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</si>
  <si>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</si>
  <si>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</si>
  <si>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</si>
  <si>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</si>
  <si>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</si>
  <si>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</si>
  <si>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</si>
  <si>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ATC = 450</t>
  </si>
  <si>
    <t>11XDANSKECOM---P</t>
  </si>
  <si>
    <t>DANSKE COMMODITIES A/S</t>
  </si>
  <si>
    <t>11XEDFTRADING--G</t>
  </si>
  <si>
    <t>EDF Trading Limited</t>
  </si>
  <si>
    <t>12XEFT-SWITZERLR</t>
  </si>
  <si>
    <t>ENERGY FINANCING TEAM SWITZERLAND AG</t>
  </si>
  <si>
    <t>11XIGET--------D</t>
  </si>
  <si>
    <t>GEN-I d.o.o</t>
  </si>
  <si>
    <t>11XHSE-SLOVENIAG</t>
  </si>
  <si>
    <t xml:space="preserve">HOLDING SLOVENSKE ELEKTRARNE </t>
  </si>
  <si>
    <t>15X-MVM--------B</t>
  </si>
  <si>
    <t>MVM PARTNER ENERGIAKERESKEDELMI ZARTKORUEN MUKODO RESZVENYTARSASAG</t>
  </si>
  <si>
    <t>11XFREEPOINT---N</t>
  </si>
  <si>
    <t>FREEPOINT COMMODITIES EUROPE LLP</t>
  </si>
  <si>
    <t>Total Allocated Capacity</t>
  </si>
  <si>
    <t>EXPORT (RO-RS)</t>
  </si>
  <si>
    <t>ATC = 50</t>
  </si>
  <si>
    <t>ATC = 150</t>
  </si>
  <si>
    <t>28X-PETROL-LJ--C</t>
  </si>
  <si>
    <t>Petrol Slovenska energetska druzba dd Ljubljana</t>
  </si>
  <si>
    <t>32X0011001016581</t>
  </si>
  <si>
    <t>Nomad Energy Company EOOD</t>
  </si>
  <si>
    <t>NOTE: The deadline for transferring capacities for the month of OCTOMBRIE is 25 SEPTEMBRIE 2023,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</si>
  <si>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</si>
  <si>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</si>
  <si>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</si>
  <si>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</si>
  <si>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</si>
  <si>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</si>
  <si>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</si>
  <si>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</si>
  <si>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</si>
  <si>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</si>
  <si>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</si>
  <si>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</si>
  <si>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</si>
  <si>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</si>
  <si>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</si>
  <si>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</si>
  <si>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October 2023</t>
  </si>
  <si>
    <t>09-22.10.2023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</si>
</sst>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17" applyNumberFormat="0" applyAlignment="0" applyProtection="0"/>
    <xf numFmtId="0" fontId="13" fillId="0" borderId="0" applyNumberFormat="0" applyFill="0" applyBorder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9" fillId="20" borderId="23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24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3" fillId="0" borderId="0"/>
    <xf numFmtId="0" fontId="2" fillId="0" borderId="0"/>
    <xf numFmtId="0" fontId="25" fillId="0" borderId="25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17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4" fillId="0" borderId="31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37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38" xfId="55" applyFont="1" applyFill="1" applyBorder="1" applyAlignment="1">
      <alignment horizontal="center" vertical="center" wrapText="1"/>
    </xf>
    <xf numFmtId="0" fontId="4" fillId="27" borderId="39" xfId="55" applyFont="1" applyFill="1" applyBorder="1" applyAlignment="1">
      <alignment horizontal="center" vertical="center" wrapText="1"/>
    </xf>
    <xf numFmtId="0" fontId="32" fillId="27" borderId="40" xfId="55" applyFont="1" applyFill="1" applyBorder="1" applyAlignment="1">
      <alignment horizontal="center" vertical="center" wrapText="1"/>
    </xf>
    <xf numFmtId="0" fontId="32" fillId="27" borderId="34" xfId="55" applyFont="1" applyFill="1" applyBorder="1" applyAlignment="1">
      <alignment horizontal="center" vertical="center" wrapText="1"/>
    </xf>
    <xf numFmtId="0" fontId="32" fillId="27" borderId="5" xfId="55" applyFont="1" applyFill="1" applyBorder="1" applyAlignment="1">
      <alignment horizontal="center" vertical="center" wrapText="1"/>
    </xf>
    <xf numFmtId="0" fontId="32" fillId="27" borderId="6" xfId="55" applyFont="1" applyFill="1" applyBorder="1" applyAlignment="1">
      <alignment horizontal="center" vertical="center" wrapText="1"/>
    </xf>
    <xf numFmtId="0" fontId="4" fillId="28" borderId="34" xfId="45" applyFont="1" applyFill="1" applyBorder="1" applyAlignment="1">
      <alignment horizontal="center" vertical="center" wrapText="1"/>
    </xf>
    <xf numFmtId="0" fontId="4" fillId="29" borderId="5" xfId="45" applyFont="1" applyFill="1" applyBorder="1" applyAlignment="1">
      <alignment horizontal="center" vertical="center" wrapText="1"/>
    </xf>
    <xf numFmtId="0" fontId="4" fillId="30" borderId="5" xfId="45" applyFont="1" applyFill="1" applyBorder="1" applyAlignment="1">
      <alignment horizontal="center" vertical="center" wrapText="1"/>
    </xf>
    <xf numFmtId="0" fontId="4" fillId="31" borderId="5" xfId="56" applyFont="1" applyFill="1" applyBorder="1" applyAlignment="1">
      <alignment horizontal="center" vertical="center" wrapText="1"/>
    </xf>
    <xf numFmtId="0" fontId="4" fillId="31" borderId="6" xfId="56" applyFont="1" applyFill="1" applyBorder="1" applyAlignment="1">
      <alignment horizontal="center" vertical="center" wrapText="1"/>
    </xf>
    <xf numFmtId="0" fontId="33" fillId="2" borderId="40" xfId="55" applyFont="1" applyFill="1" applyBorder="1" applyAlignment="1">
      <alignment horizontal="center" vertical="center" textRotation="90" wrapText="1"/>
    </xf>
    <xf numFmtId="0" fontId="33" fillId="32" borderId="41" xfId="55" applyFont="1" applyFill="1" applyBorder="1" applyAlignment="1">
      <alignment horizontal="center" vertical="center" wrapText="1"/>
    </xf>
    <xf numFmtId="0" fontId="9" fillId="32" borderId="42" xfId="55" applyNumberFormat="1" applyFont="1" applyFill="1" applyBorder="1" applyAlignment="1">
      <alignment horizontal="center" vertical="center" wrapText="1"/>
    </xf>
    <xf numFmtId="0" fontId="32" fillId="33" borderId="43" xfId="55" applyFont="1" applyFill="1" applyBorder="1" applyAlignment="1">
      <alignment horizontal="center" vertical="center" wrapText="1"/>
    </xf>
    <xf numFmtId="0" fontId="9" fillId="0" borderId="44" xfId="55" applyNumberFormat="1" applyFont="1" applyFill="1" applyBorder="1" applyAlignment="1">
      <alignment horizontal="center" vertical="center" wrapText="1"/>
    </xf>
    <xf numFmtId="0" fontId="9" fillId="0" borderId="42" xfId="55" applyNumberFormat="1" applyFont="1" applyFill="1" applyBorder="1" applyAlignment="1">
      <alignment horizontal="center" vertical="center" wrapText="1"/>
    </xf>
    <xf numFmtId="43" fontId="34" fillId="0" borderId="45" xfId="57" applyFont="1" applyFill="1" applyBorder="1" applyAlignment="1">
      <alignment horizontal="center" vertical="center"/>
    </xf>
    <xf numFmtId="0" fontId="0" fillId="0" borderId="0" xfId="0" applyBorder="1"/>
    <xf numFmtId="0" fontId="33" fillId="2" borderId="46" xfId="55" applyFont="1" applyFill="1" applyBorder="1" applyAlignment="1">
      <alignment horizontal="center" vertical="center" textRotation="90" wrapText="1"/>
    </xf>
    <xf numFmtId="0" fontId="33" fillId="32" borderId="8" xfId="55" applyFont="1" applyFill="1" applyBorder="1" applyAlignment="1">
      <alignment horizontal="center" vertical="center" wrapText="1"/>
    </xf>
    <xf numFmtId="0" fontId="9" fillId="0" borderId="47" xfId="55" applyNumberFormat="1" applyFont="1" applyFill="1" applyBorder="1" applyAlignment="1">
      <alignment horizontal="center" vertical="center" wrapText="1"/>
    </xf>
    <xf numFmtId="0" fontId="9" fillId="0" borderId="48" xfId="55" applyNumberFormat="1" applyFont="1" applyFill="1" applyBorder="1" applyAlignment="1">
      <alignment horizontal="center" vertical="center" wrapText="1"/>
    </xf>
    <xf numFmtId="43" fontId="34" fillId="0" borderId="49" xfId="57" applyFont="1" applyFill="1" applyBorder="1" applyAlignment="1">
      <alignment horizontal="center" vertical="center"/>
    </xf>
    <xf numFmtId="43" fontId="0" fillId="0" borderId="0" xfId="0" applyNumberFormat="1" applyBorder="1"/>
    <xf numFmtId="0" fontId="33" fillId="34" borderId="40" xfId="55" applyFont="1" applyFill="1" applyBorder="1" applyAlignment="1">
      <alignment horizontal="center" vertical="center" textRotation="90" wrapText="1"/>
    </xf>
    <xf numFmtId="0" fontId="33" fillId="35" borderId="41" xfId="55" applyFont="1" applyFill="1" applyBorder="1" applyAlignment="1">
      <alignment horizontal="center" vertical="center" wrapText="1"/>
    </xf>
    <xf numFmtId="0" fontId="33" fillId="34" borderId="46" xfId="55" applyFont="1" applyFill="1" applyBorder="1" applyAlignment="1">
      <alignment horizontal="center" vertical="center" textRotation="90" wrapText="1"/>
    </xf>
    <xf numFmtId="0" fontId="33" fillId="35" borderId="50" xfId="55" applyFont="1" applyFill="1" applyBorder="1" applyAlignment="1">
      <alignment horizontal="center" vertical="center" wrapText="1"/>
    </xf>
    <xf numFmtId="14" fontId="33" fillId="35" borderId="51" xfId="0" applyNumberFormat="1" applyFont="1" applyFill="1" applyBorder="1" applyAlignment="1">
      <alignment horizontal="center" vertical="center" wrapText="1"/>
    </xf>
    <xf numFmtId="0" fontId="9" fillId="35" borderId="35" xfId="55" applyFont="1" applyFill="1" applyBorder="1" applyAlignment="1">
      <alignment horizontal="center" vertical="center" wrapText="1"/>
    </xf>
    <xf numFmtId="0" fontId="9" fillId="35" borderId="14" xfId="55" applyFont="1" applyFill="1" applyBorder="1" applyAlignment="1">
      <alignment horizontal="center" vertical="center" wrapText="1"/>
    </xf>
    <xf numFmtId="0" fontId="32" fillId="35" borderId="52" xfId="55" applyFont="1" applyFill="1" applyBorder="1" applyAlignment="1">
      <alignment horizontal="center" vertical="center" wrapText="1"/>
    </xf>
    <xf numFmtId="0" fontId="9" fillId="0" borderId="30" xfId="55" applyNumberFormat="1" applyFont="1" applyFill="1" applyBorder="1" applyAlignment="1">
      <alignment horizontal="center" vertical="center" wrapText="1"/>
    </xf>
    <xf numFmtId="0" fontId="9" fillId="0" borderId="14" xfId="55" applyNumberFormat="1" applyFont="1" applyFill="1" applyBorder="1" applyAlignment="1">
      <alignment horizontal="center" vertical="center" wrapText="1"/>
    </xf>
    <xf numFmtId="43" fontId="34" fillId="0" borderId="31" xfId="57" applyFont="1" applyFill="1" applyBorder="1" applyAlignment="1">
      <alignment horizontal="center" vertical="center"/>
    </xf>
    <xf numFmtId="0" fontId="33" fillId="34" borderId="53" xfId="55" applyFont="1" applyFill="1" applyBorder="1" applyAlignment="1">
      <alignment horizontal="center" vertical="center" textRotation="90" wrapText="1"/>
    </xf>
    <xf numFmtId="0" fontId="33" fillId="35" borderId="8" xfId="55" applyFont="1" applyFill="1" applyBorder="1" applyAlignment="1">
      <alignment horizontal="center" vertical="center" wrapText="1"/>
    </xf>
    <xf numFmtId="14" fontId="33" fillId="35" borderId="54" xfId="0" applyNumberFormat="1" applyFont="1" applyFill="1" applyBorder="1" applyAlignment="1">
      <alignment horizontal="center" vertical="center" wrapText="1"/>
    </xf>
    <xf numFmtId="0" fontId="9" fillId="35" borderId="55" xfId="55" applyFont="1" applyFill="1" applyBorder="1" applyAlignment="1">
      <alignment horizontal="center" vertical="center" wrapText="1"/>
    </xf>
    <xf numFmtId="0" fontId="9" fillId="35" borderId="48" xfId="55" applyFont="1" applyFill="1" applyBorder="1" applyAlignment="1">
      <alignment horizontal="center" vertical="center" wrapText="1"/>
    </xf>
    <xf numFmtId="0" fontId="32" fillId="35" borderId="56" xfId="55" applyFont="1" applyFill="1" applyBorder="1" applyAlignment="1">
      <alignment horizontal="center" vertical="center" wrapText="1"/>
    </xf>
    <xf numFmtId="0" fontId="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36" fillId="0" borderId="0" xfId="0" applyNumberFormat="1" applyFont="1" applyBorder="1"/>
    <xf numFmtId="0" fontId="33" fillId="32" borderId="50" xfId="55" applyFont="1" applyFill="1" applyBorder="1" applyAlignment="1">
      <alignment horizontal="center" vertical="center" wrapText="1"/>
    </xf>
    <xf numFmtId="0" fontId="33" fillId="35" borderId="57" xfId="0" applyFont="1" applyFill="1" applyBorder="1" applyAlignment="1">
      <alignment horizontal="center" vertical="center" wrapText="1"/>
    </xf>
    <xf numFmtId="0" fontId="9" fillId="35" borderId="58" xfId="55" applyFont="1" applyFill="1" applyBorder="1" applyAlignment="1">
      <alignment horizontal="center" vertical="center" wrapText="1"/>
    </xf>
    <xf numFmtId="0" fontId="9" fillId="35" borderId="59" xfId="55" applyFont="1" applyFill="1" applyBorder="1" applyAlignment="1">
      <alignment horizontal="center" vertical="center" wrapText="1"/>
    </xf>
    <xf numFmtId="0" fontId="32" fillId="35" borderId="60" xfId="55" applyFont="1" applyFill="1" applyBorder="1" applyAlignment="1">
      <alignment horizontal="center" vertical="center" wrapText="1"/>
    </xf>
    <xf numFmtId="0" fontId="9" fillId="0" borderId="61" xfId="55" applyNumberFormat="1" applyFont="1" applyFill="1" applyBorder="1" applyAlignment="1">
      <alignment horizontal="center" vertical="center" wrapText="1"/>
    </xf>
    <xf numFmtId="0" fontId="9" fillId="0" borderId="59" xfId="55" applyNumberFormat="1" applyFont="1" applyFill="1" applyBorder="1" applyAlignment="1">
      <alignment horizontal="center" vertical="center" wrapText="1"/>
    </xf>
    <xf numFmtId="43" fontId="34" fillId="0" borderId="62" xfId="57" applyFont="1" applyFill="1" applyBorder="1" applyAlignment="1">
      <alignment horizontal="center" vertical="center"/>
    </xf>
    <xf numFmtId="0" fontId="33" fillId="32" borderId="63" xfId="0" applyFont="1" applyFill="1" applyBorder="1" applyAlignment="1">
      <alignment horizontal="center" vertical="center" wrapText="1"/>
    </xf>
    <xf numFmtId="0" fontId="33" fillId="32" borderId="64" xfId="0" applyFont="1" applyFill="1" applyBorder="1" applyAlignment="1">
      <alignment horizontal="center" vertical="center" wrapText="1"/>
    </xf>
    <xf numFmtId="14" fontId="33" fillId="32" borderId="65" xfId="0" applyNumberFormat="1" applyFont="1" applyFill="1" applyBorder="1" applyAlignment="1">
      <alignment horizontal="center" vertical="center" wrapText="1"/>
    </xf>
    <xf numFmtId="0" fontId="9" fillId="32" borderId="14" xfId="55" applyNumberFormat="1" applyFont="1" applyFill="1" applyBorder="1" applyAlignment="1">
      <alignment horizontal="center" vertical="center" wrapText="1"/>
    </xf>
    <xf numFmtId="0" fontId="9" fillId="32" borderId="44" xfId="55" applyFont="1" applyFill="1" applyBorder="1" applyAlignment="1">
      <alignment horizontal="center" vertical="center" wrapText="1"/>
    </xf>
    <xf numFmtId="0" fontId="9" fillId="32" borderId="30" xfId="55" applyFont="1" applyFill="1" applyBorder="1" applyAlignment="1">
      <alignment horizontal="center" vertical="center" wrapText="1"/>
    </xf>
    <xf numFmtId="0" fontId="9" fillId="32" borderId="47" xfId="55" applyFont="1" applyFill="1" applyBorder="1" applyAlignment="1">
      <alignment horizontal="center" vertical="center" wrapText="1"/>
    </xf>
    <xf numFmtId="0" fontId="9" fillId="32" borderId="48" xfId="55" applyNumberFormat="1" applyFont="1" applyFill="1" applyBorder="1" applyAlignment="1">
      <alignment horizontal="center" vertical="center" wrapText="1"/>
    </xf>
    <xf numFmtId="0" fontId="32" fillId="33" borderId="52" xfId="55" applyFont="1" applyFill="1" applyBorder="1" applyAlignment="1">
      <alignment horizontal="center" vertical="center" wrapText="1"/>
    </xf>
    <xf numFmtId="0" fontId="32" fillId="33" borderId="56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pane ySplit="3" topLeftCell="A4" activePane="bottomLeft" state="frozen"/>
      <selection pane="bottomLeft" activeCell="Z23" sqref="Z23"/>
    </sheetView>
  </sheetViews>
  <sheetFormatPr defaultRowHeight="12.75" x14ac:dyDescent="0.2"/>
  <cols>
    <col min="1" max="120" width="20.7109375" customWidth="1"/>
  </cols>
  <sheetData>
    <row r="1" spans="1:28" x14ac:dyDescent="0.2">
      <c r="A1" s="44" t="s">
        <v>0</v>
      </c>
      <c r="B1" s="44"/>
      <c r="C1" s="44"/>
      <c r="D1" s="44"/>
      <c r="E1" s="44" t="s">
        <v>1</v>
      </c>
      <c r="F1" s="44"/>
      <c r="G1" s="44"/>
      <c r="H1" s="44"/>
      <c r="I1" s="44" t="s">
        <v>2</v>
      </c>
      <c r="J1" s="44"/>
      <c r="K1" s="44"/>
      <c r="L1" s="44"/>
      <c r="M1" s="44" t="s">
        <v>3</v>
      </c>
      <c r="N1" s="44"/>
      <c r="O1" s="44"/>
      <c r="P1" s="44"/>
      <c r="Q1" s="44" t="s">
        <v>4</v>
      </c>
      <c r="R1" s="44"/>
      <c r="S1" s="44"/>
      <c r="T1" s="44"/>
      <c r="U1" s="44" t="s">
        <v>5</v>
      </c>
      <c r="V1" s="44"/>
      <c r="W1" s="44"/>
      <c r="X1" s="44"/>
      <c r="Y1" s="44" t="s">
        <v>6</v>
      </c>
      <c r="Z1" s="44"/>
      <c r="AA1" s="44"/>
      <c r="AB1" s="44"/>
    </row>
    <row r="2" spans="1:28" ht="13.5" thickBot="1" x14ac:dyDescent="0.25">
      <c r="A2" s="45">
        <v>6</v>
      </c>
      <c r="B2" s="45"/>
      <c r="C2" s="45"/>
      <c r="D2" s="45"/>
      <c r="E2" s="45">
        <v>2</v>
      </c>
      <c r="F2" s="45"/>
      <c r="G2" s="45"/>
      <c r="H2" s="45"/>
      <c r="I2" s="45">
        <v>5</v>
      </c>
      <c r="J2" s="45"/>
      <c r="K2" s="45"/>
      <c r="L2" s="45"/>
      <c r="M2" s="45">
        <v>2</v>
      </c>
      <c r="N2" s="45"/>
      <c r="O2" s="45"/>
      <c r="P2" s="45"/>
      <c r="Q2" s="45">
        <v>5</v>
      </c>
      <c r="R2" s="45"/>
      <c r="S2" s="45"/>
      <c r="T2" s="45"/>
      <c r="U2" s="45">
        <v>2</v>
      </c>
      <c r="V2" s="45"/>
      <c r="W2" s="45"/>
      <c r="X2" s="45"/>
      <c r="Y2" s="45">
        <v>9</v>
      </c>
      <c r="Z2" s="45"/>
      <c r="AA2" s="45"/>
      <c r="AB2" s="45"/>
    </row>
    <row r="3" spans="1:28" ht="35.1" customHeight="1" thickBot="1" x14ac:dyDescent="0.25">
      <c r="A3" s="43" t="s">
        <v>7</v>
      </c>
      <c r="B3" s="38"/>
      <c r="C3" s="38"/>
      <c r="D3" s="39"/>
      <c r="E3" s="43" t="s">
        <v>8</v>
      </c>
      <c r="F3" s="38"/>
      <c r="G3" s="38"/>
      <c r="H3" s="39"/>
      <c r="I3" s="43" t="s">
        <v>9</v>
      </c>
      <c r="J3" s="38"/>
      <c r="K3" s="38"/>
      <c r="L3" s="39"/>
      <c r="M3" s="43" t="s">
        <v>10</v>
      </c>
      <c r="N3" s="38"/>
      <c r="O3" s="38"/>
      <c r="P3" s="39"/>
      <c r="Q3" s="43" t="s">
        <v>11</v>
      </c>
      <c r="R3" s="38"/>
      <c r="S3" s="38"/>
      <c r="T3" s="39"/>
      <c r="U3" s="43" t="s">
        <v>12</v>
      </c>
      <c r="V3" s="38"/>
      <c r="W3" s="38"/>
      <c r="X3" s="39"/>
      <c r="Y3" s="38" t="s">
        <v>13</v>
      </c>
      <c r="Z3" s="38"/>
      <c r="AA3" s="38"/>
      <c r="AB3" s="39"/>
    </row>
    <row r="4" spans="1:28" ht="13.5" thickBot="1" x14ac:dyDescent="0.25">
      <c r="A4" s="40" t="s">
        <v>14</v>
      </c>
      <c r="B4" s="41"/>
      <c r="C4" s="12" t="s">
        <v>15</v>
      </c>
      <c r="D4" s="13" t="s">
        <v>16</v>
      </c>
      <c r="E4" s="40" t="s">
        <v>14</v>
      </c>
      <c r="F4" s="41"/>
      <c r="G4" s="12" t="s">
        <v>15</v>
      </c>
      <c r="H4" s="13" t="s">
        <v>16</v>
      </c>
      <c r="I4" s="40" t="s">
        <v>14</v>
      </c>
      <c r="J4" s="41"/>
      <c r="K4" s="12" t="s">
        <v>15</v>
      </c>
      <c r="L4" s="13" t="s">
        <v>16</v>
      </c>
      <c r="M4" s="40" t="s">
        <v>14</v>
      </c>
      <c r="N4" s="41"/>
      <c r="O4" s="12" t="s">
        <v>15</v>
      </c>
      <c r="P4" s="13" t="s">
        <v>16</v>
      </c>
      <c r="Q4" s="40" t="s">
        <v>14</v>
      </c>
      <c r="R4" s="41"/>
      <c r="S4" s="12" t="s">
        <v>15</v>
      </c>
      <c r="T4" s="13" t="s">
        <v>16</v>
      </c>
      <c r="U4" s="40" t="s">
        <v>14</v>
      </c>
      <c r="V4" s="41"/>
      <c r="W4" s="12" t="s">
        <v>15</v>
      </c>
      <c r="X4" s="13" t="s">
        <v>16</v>
      </c>
      <c r="Y4" s="42" t="s">
        <v>14</v>
      </c>
      <c r="Z4" s="41"/>
      <c r="AA4" s="12" t="s">
        <v>15</v>
      </c>
      <c r="AB4" s="13" t="s">
        <v>16</v>
      </c>
    </row>
    <row r="5" spans="1:28" ht="14.25" thickTop="1" thickBot="1" x14ac:dyDescent="0.25">
      <c r="A5" s="1" t="s">
        <v>17</v>
      </c>
      <c r="B5" s="2" t="s">
        <v>18</v>
      </c>
      <c r="C5" s="3" t="s">
        <v>19</v>
      </c>
      <c r="D5" s="4" t="s">
        <v>20</v>
      </c>
      <c r="E5" s="1" t="s">
        <v>17</v>
      </c>
      <c r="F5" s="2" t="s">
        <v>18</v>
      </c>
      <c r="G5" s="3" t="s">
        <v>19</v>
      </c>
      <c r="H5" s="4" t="s">
        <v>20</v>
      </c>
      <c r="I5" s="1" t="s">
        <v>17</v>
      </c>
      <c r="J5" s="2" t="s">
        <v>18</v>
      </c>
      <c r="K5" s="3" t="s">
        <v>19</v>
      </c>
      <c r="L5" s="4" t="s">
        <v>20</v>
      </c>
      <c r="M5" s="1" t="s">
        <v>17</v>
      </c>
      <c r="N5" s="2" t="s">
        <v>18</v>
      </c>
      <c r="O5" s="3" t="s">
        <v>19</v>
      </c>
      <c r="P5" s="4" t="s">
        <v>20</v>
      </c>
      <c r="Q5" s="1" t="s">
        <v>17</v>
      </c>
      <c r="R5" s="2" t="s">
        <v>18</v>
      </c>
      <c r="S5" s="3" t="s">
        <v>19</v>
      </c>
      <c r="T5" s="4" t="s">
        <v>20</v>
      </c>
      <c r="U5" s="1" t="s">
        <v>17</v>
      </c>
      <c r="V5" s="2" t="s">
        <v>18</v>
      </c>
      <c r="W5" s="3" t="s">
        <v>19</v>
      </c>
      <c r="X5" s="4" t="s">
        <v>20</v>
      </c>
      <c r="Y5" s="20" t="s">
        <v>17</v>
      </c>
      <c r="Z5" s="2" t="s">
        <v>18</v>
      </c>
      <c r="AA5" s="3" t="s">
        <v>19</v>
      </c>
      <c r="AB5" s="4" t="s">
        <v>20</v>
      </c>
    </row>
    <row r="6" spans="1:28" x14ac:dyDescent="0.2">
      <c r="A6" s="5" t="s">
        <v>21</v>
      </c>
      <c r="B6" s="6" t="s">
        <v>22</v>
      </c>
      <c r="C6" s="35" t="s">
        <v>23</v>
      </c>
      <c r="D6" s="36"/>
      <c r="E6" s="5" t="s">
        <v>21</v>
      </c>
      <c r="F6" s="6" t="s">
        <v>22</v>
      </c>
      <c r="G6" s="35" t="s">
        <v>24</v>
      </c>
      <c r="H6" s="36"/>
      <c r="I6" s="5" t="s">
        <v>21</v>
      </c>
      <c r="J6" s="6" t="s">
        <v>22</v>
      </c>
      <c r="K6" s="35" t="s">
        <v>23</v>
      </c>
      <c r="L6" s="36"/>
      <c r="M6" s="5" t="s">
        <v>21</v>
      </c>
      <c r="N6" s="6" t="s">
        <v>22</v>
      </c>
      <c r="O6" s="35" t="s">
        <v>24</v>
      </c>
      <c r="P6" s="36"/>
      <c r="Q6" s="5" t="s">
        <v>21</v>
      </c>
      <c r="R6" s="6" t="s">
        <v>22</v>
      </c>
      <c r="S6" s="35" t="s">
        <v>23</v>
      </c>
      <c r="T6" s="36"/>
      <c r="U6" s="5" t="s">
        <v>21</v>
      </c>
      <c r="V6" s="6" t="s">
        <v>22</v>
      </c>
      <c r="W6" s="35" t="s">
        <v>24</v>
      </c>
      <c r="X6" s="36"/>
      <c r="Y6" s="21" t="s">
        <v>21</v>
      </c>
      <c r="Z6" s="6" t="s">
        <v>22</v>
      </c>
      <c r="AA6" s="35" t="s">
        <v>23</v>
      </c>
      <c r="AB6" s="36"/>
    </row>
    <row r="7" spans="1:28" ht="25.5" x14ac:dyDescent="0.2">
      <c r="A7" s="16" t="s">
        <v>25</v>
      </c>
      <c r="B7" s="14" t="s">
        <v>26</v>
      </c>
      <c r="C7" s="14">
        <v>29</v>
      </c>
      <c r="D7" s="37"/>
      <c r="E7" s="16" t="s">
        <v>25</v>
      </c>
      <c r="F7" s="14" t="s">
        <v>26</v>
      </c>
      <c r="G7" s="14">
        <v>44</v>
      </c>
      <c r="H7" s="37"/>
      <c r="I7" s="16" t="s">
        <v>25</v>
      </c>
      <c r="J7" s="14" t="s">
        <v>26</v>
      </c>
      <c r="K7" s="14">
        <v>29</v>
      </c>
      <c r="L7" s="37"/>
      <c r="M7" s="16" t="s">
        <v>25</v>
      </c>
      <c r="N7" s="14" t="s">
        <v>26</v>
      </c>
      <c r="O7" s="14">
        <v>44</v>
      </c>
      <c r="P7" s="37"/>
      <c r="Q7" s="16" t="s">
        <v>25</v>
      </c>
      <c r="R7" s="14" t="s">
        <v>26</v>
      </c>
      <c r="S7" s="14">
        <v>29</v>
      </c>
      <c r="T7" s="37"/>
      <c r="U7" s="16" t="s">
        <v>25</v>
      </c>
      <c r="V7" s="14" t="s">
        <v>26</v>
      </c>
      <c r="W7" s="14">
        <v>44</v>
      </c>
      <c r="X7" s="37"/>
      <c r="Y7" s="22" t="s">
        <v>25</v>
      </c>
      <c r="Z7" s="14" t="s">
        <v>26</v>
      </c>
      <c r="AA7" s="14">
        <v>29</v>
      </c>
      <c r="AB7" s="37"/>
    </row>
    <row r="8" spans="1:28" x14ac:dyDescent="0.2">
      <c r="A8" s="16" t="s">
        <v>27</v>
      </c>
      <c r="B8" s="14" t="s">
        <v>28</v>
      </c>
      <c r="C8" s="14">
        <v>20</v>
      </c>
      <c r="D8" s="37"/>
      <c r="E8" s="16" t="s">
        <v>27</v>
      </c>
      <c r="F8" s="14" t="s">
        <v>28</v>
      </c>
      <c r="G8" s="14">
        <v>20</v>
      </c>
      <c r="H8" s="37"/>
      <c r="I8" s="16" t="s">
        <v>27</v>
      </c>
      <c r="J8" s="14" t="s">
        <v>28</v>
      </c>
      <c r="K8" s="14">
        <v>20</v>
      </c>
      <c r="L8" s="37"/>
      <c r="M8" s="16" t="s">
        <v>27</v>
      </c>
      <c r="N8" s="14" t="s">
        <v>28</v>
      </c>
      <c r="O8" s="14">
        <v>20</v>
      </c>
      <c r="P8" s="37"/>
      <c r="Q8" s="16" t="s">
        <v>27</v>
      </c>
      <c r="R8" s="14" t="s">
        <v>28</v>
      </c>
      <c r="S8" s="14">
        <v>20</v>
      </c>
      <c r="T8" s="37"/>
      <c r="U8" s="16" t="s">
        <v>27</v>
      </c>
      <c r="V8" s="14" t="s">
        <v>28</v>
      </c>
      <c r="W8" s="14">
        <v>20</v>
      </c>
      <c r="X8" s="37"/>
      <c r="Y8" s="22" t="s">
        <v>27</v>
      </c>
      <c r="Z8" s="14" t="s">
        <v>28</v>
      </c>
      <c r="AA8" s="14">
        <v>20</v>
      </c>
      <c r="AB8" s="37"/>
    </row>
    <row r="9" spans="1:28" ht="38.25" x14ac:dyDescent="0.2">
      <c r="A9" s="16" t="s">
        <v>29</v>
      </c>
      <c r="B9" s="14" t="s">
        <v>30</v>
      </c>
      <c r="C9" s="14">
        <v>35</v>
      </c>
      <c r="D9" s="37"/>
      <c r="E9" s="16" t="s">
        <v>29</v>
      </c>
      <c r="F9" s="14" t="s">
        <v>30</v>
      </c>
      <c r="G9" s="14">
        <v>35</v>
      </c>
      <c r="H9" s="37"/>
      <c r="I9" s="16" t="s">
        <v>29</v>
      </c>
      <c r="J9" s="14" t="s">
        <v>30</v>
      </c>
      <c r="K9" s="14">
        <v>35</v>
      </c>
      <c r="L9" s="37"/>
      <c r="M9" s="16" t="s">
        <v>29</v>
      </c>
      <c r="N9" s="14" t="s">
        <v>30</v>
      </c>
      <c r="O9" s="14">
        <v>35</v>
      </c>
      <c r="P9" s="37"/>
      <c r="Q9" s="16" t="s">
        <v>29</v>
      </c>
      <c r="R9" s="14" t="s">
        <v>30</v>
      </c>
      <c r="S9" s="14">
        <v>35</v>
      </c>
      <c r="T9" s="37"/>
      <c r="U9" s="16" t="s">
        <v>29</v>
      </c>
      <c r="V9" s="14" t="s">
        <v>30</v>
      </c>
      <c r="W9" s="14">
        <v>35</v>
      </c>
      <c r="X9" s="37"/>
      <c r="Y9" s="22" t="s">
        <v>29</v>
      </c>
      <c r="Z9" s="14" t="s">
        <v>30</v>
      </c>
      <c r="AA9" s="14">
        <v>35</v>
      </c>
      <c r="AB9" s="37"/>
    </row>
    <row r="10" spans="1:28" x14ac:dyDescent="0.2">
      <c r="A10" s="16" t="s">
        <v>31</v>
      </c>
      <c r="B10" s="14" t="s">
        <v>32</v>
      </c>
      <c r="C10" s="14">
        <v>50</v>
      </c>
      <c r="D10" s="37"/>
      <c r="E10" s="16" t="s">
        <v>31</v>
      </c>
      <c r="F10" s="14" t="s">
        <v>32</v>
      </c>
      <c r="G10" s="14">
        <v>75</v>
      </c>
      <c r="H10" s="37"/>
      <c r="I10" s="16" t="s">
        <v>31</v>
      </c>
      <c r="J10" s="14" t="s">
        <v>32</v>
      </c>
      <c r="K10" s="14">
        <v>50</v>
      </c>
      <c r="L10" s="37"/>
      <c r="M10" s="16" t="s">
        <v>31</v>
      </c>
      <c r="N10" s="14" t="s">
        <v>32</v>
      </c>
      <c r="O10" s="14">
        <v>75</v>
      </c>
      <c r="P10" s="37"/>
      <c r="Q10" s="16" t="s">
        <v>31</v>
      </c>
      <c r="R10" s="14" t="s">
        <v>32</v>
      </c>
      <c r="S10" s="14">
        <v>50</v>
      </c>
      <c r="T10" s="37"/>
      <c r="U10" s="16" t="s">
        <v>31</v>
      </c>
      <c r="V10" s="14" t="s">
        <v>32</v>
      </c>
      <c r="W10" s="14">
        <v>75</v>
      </c>
      <c r="X10" s="37"/>
      <c r="Y10" s="22" t="s">
        <v>31</v>
      </c>
      <c r="Z10" s="14" t="s">
        <v>32</v>
      </c>
      <c r="AA10" s="14">
        <v>50</v>
      </c>
      <c r="AB10" s="37"/>
    </row>
    <row r="11" spans="1:28" ht="38.25" x14ac:dyDescent="0.2">
      <c r="A11" s="16" t="s">
        <v>33</v>
      </c>
      <c r="B11" s="14" t="s">
        <v>34</v>
      </c>
      <c r="C11" s="14">
        <v>16</v>
      </c>
      <c r="D11" s="37"/>
      <c r="E11" s="16" t="s">
        <v>33</v>
      </c>
      <c r="F11" s="14" t="s">
        <v>34</v>
      </c>
      <c r="G11" s="14">
        <v>20</v>
      </c>
      <c r="H11" s="37"/>
      <c r="I11" s="16" t="s">
        <v>33</v>
      </c>
      <c r="J11" s="14" t="s">
        <v>34</v>
      </c>
      <c r="K11" s="14">
        <v>16</v>
      </c>
      <c r="L11" s="37"/>
      <c r="M11" s="16" t="s">
        <v>33</v>
      </c>
      <c r="N11" s="14" t="s">
        <v>34</v>
      </c>
      <c r="O11" s="14">
        <v>20</v>
      </c>
      <c r="P11" s="37"/>
      <c r="Q11" s="16" t="s">
        <v>33</v>
      </c>
      <c r="R11" s="14" t="s">
        <v>34</v>
      </c>
      <c r="S11" s="14">
        <v>16</v>
      </c>
      <c r="T11" s="37"/>
      <c r="U11" s="16" t="s">
        <v>33</v>
      </c>
      <c r="V11" s="14" t="s">
        <v>34</v>
      </c>
      <c r="W11" s="14">
        <v>20</v>
      </c>
      <c r="X11" s="37"/>
      <c r="Y11" s="22" t="s">
        <v>33</v>
      </c>
      <c r="Z11" s="14" t="s">
        <v>34</v>
      </c>
      <c r="AA11" s="14">
        <v>16</v>
      </c>
      <c r="AB11" s="37"/>
    </row>
    <row r="12" spans="1:28" ht="76.5" x14ac:dyDescent="0.2">
      <c r="A12" s="16" t="s">
        <v>35</v>
      </c>
      <c r="B12" s="14" t="s">
        <v>36</v>
      </c>
      <c r="C12" s="14">
        <v>60</v>
      </c>
      <c r="D12" s="37"/>
      <c r="E12" s="16" t="s">
        <v>35</v>
      </c>
      <c r="F12" s="14" t="s">
        <v>36</v>
      </c>
      <c r="G12" s="14">
        <v>60</v>
      </c>
      <c r="H12" s="37"/>
      <c r="I12" s="16" t="s">
        <v>35</v>
      </c>
      <c r="J12" s="14" t="s">
        <v>36</v>
      </c>
      <c r="K12" s="14">
        <v>60</v>
      </c>
      <c r="L12" s="37"/>
      <c r="M12" s="16" t="s">
        <v>35</v>
      </c>
      <c r="N12" s="14" t="s">
        <v>36</v>
      </c>
      <c r="O12" s="14">
        <v>60</v>
      </c>
      <c r="P12" s="37"/>
      <c r="Q12" s="16" t="s">
        <v>35</v>
      </c>
      <c r="R12" s="14" t="s">
        <v>36</v>
      </c>
      <c r="S12" s="14">
        <v>60</v>
      </c>
      <c r="T12" s="37"/>
      <c r="U12" s="16" t="s">
        <v>35</v>
      </c>
      <c r="V12" s="14" t="s">
        <v>36</v>
      </c>
      <c r="W12" s="14">
        <v>60</v>
      </c>
      <c r="X12" s="37"/>
      <c r="Y12" s="22" t="s">
        <v>35</v>
      </c>
      <c r="Z12" s="14" t="s">
        <v>36</v>
      </c>
      <c r="AA12" s="14">
        <v>60</v>
      </c>
      <c r="AB12" s="37"/>
    </row>
    <row r="13" spans="1:28" ht="38.25" x14ac:dyDescent="0.2">
      <c r="A13" s="16" t="s">
        <v>37</v>
      </c>
      <c r="B13" s="14" t="s">
        <v>38</v>
      </c>
      <c r="C13" s="14">
        <v>40</v>
      </c>
      <c r="D13" s="37"/>
      <c r="E13" s="16" t="s">
        <v>37</v>
      </c>
      <c r="F13" s="14" t="s">
        <v>38</v>
      </c>
      <c r="G13" s="14">
        <v>40</v>
      </c>
      <c r="H13" s="37"/>
      <c r="I13" s="16" t="s">
        <v>37</v>
      </c>
      <c r="J13" s="14" t="s">
        <v>38</v>
      </c>
      <c r="K13" s="14">
        <v>40</v>
      </c>
      <c r="L13" s="37"/>
      <c r="M13" s="16" t="s">
        <v>37</v>
      </c>
      <c r="N13" s="14" t="s">
        <v>38</v>
      </c>
      <c r="O13" s="14">
        <v>40</v>
      </c>
      <c r="P13" s="37"/>
      <c r="Q13" s="16" t="s">
        <v>37</v>
      </c>
      <c r="R13" s="14" t="s">
        <v>38</v>
      </c>
      <c r="S13" s="14">
        <v>40</v>
      </c>
      <c r="T13" s="37"/>
      <c r="U13" s="16" t="s">
        <v>37</v>
      </c>
      <c r="V13" s="14" t="s">
        <v>38</v>
      </c>
      <c r="W13" s="14">
        <v>40</v>
      </c>
      <c r="X13" s="37"/>
      <c r="Y13" s="22" t="s">
        <v>37</v>
      </c>
      <c r="Z13" s="14" t="s">
        <v>38</v>
      </c>
      <c r="AA13" s="14">
        <v>40</v>
      </c>
      <c r="AB13" s="37"/>
    </row>
    <row r="14" spans="1:28" ht="13.5" thickBot="1" x14ac:dyDescent="0.25">
      <c r="A14" s="34" t="s">
        <v>39</v>
      </c>
      <c r="B14" s="26"/>
      <c r="C14" s="7">
        <f>SUM(C7:C13)</f>
        <v>250</v>
      </c>
      <c r="D14" s="8">
        <v>0.02</v>
      </c>
      <c r="E14" s="34" t="s">
        <v>39</v>
      </c>
      <c r="F14" s="26"/>
      <c r="G14" s="7">
        <f>SUM(G7:G13)</f>
        <v>294</v>
      </c>
      <c r="H14" s="8">
        <v>0</v>
      </c>
      <c r="I14" s="34" t="s">
        <v>39</v>
      </c>
      <c r="J14" s="26"/>
      <c r="K14" s="7">
        <f>SUM(K7:K13)</f>
        <v>250</v>
      </c>
      <c r="L14" s="8">
        <v>0.02</v>
      </c>
      <c r="M14" s="34" t="s">
        <v>39</v>
      </c>
      <c r="N14" s="26"/>
      <c r="O14" s="7">
        <f>SUM(O7:O13)</f>
        <v>294</v>
      </c>
      <c r="P14" s="8">
        <v>0</v>
      </c>
      <c r="Q14" s="34" t="s">
        <v>39</v>
      </c>
      <c r="R14" s="26"/>
      <c r="S14" s="7">
        <f>SUM(S7:S13)</f>
        <v>250</v>
      </c>
      <c r="T14" s="8">
        <v>0.02</v>
      </c>
      <c r="U14" s="34" t="s">
        <v>39</v>
      </c>
      <c r="V14" s="26"/>
      <c r="W14" s="7">
        <f>SUM(W7:W13)</f>
        <v>294</v>
      </c>
      <c r="X14" s="8">
        <v>0</v>
      </c>
      <c r="Y14" s="33" t="s">
        <v>39</v>
      </c>
      <c r="Z14" s="26"/>
      <c r="AA14" s="7">
        <f>SUM(AA7:AA13)</f>
        <v>250</v>
      </c>
      <c r="AB14" s="8">
        <v>0.02</v>
      </c>
    </row>
    <row r="15" spans="1:28" x14ac:dyDescent="0.2">
      <c r="A15" s="5" t="s">
        <v>21</v>
      </c>
      <c r="B15" s="6" t="s">
        <v>40</v>
      </c>
      <c r="C15" s="30" t="s">
        <v>41</v>
      </c>
      <c r="D15" s="31"/>
      <c r="E15" s="5" t="s">
        <v>21</v>
      </c>
      <c r="F15" s="6" t="s">
        <v>40</v>
      </c>
      <c r="G15" s="30" t="s">
        <v>23</v>
      </c>
      <c r="H15" s="31"/>
      <c r="I15" s="5" t="s">
        <v>21</v>
      </c>
      <c r="J15" s="6" t="s">
        <v>40</v>
      </c>
      <c r="K15" s="30" t="s">
        <v>42</v>
      </c>
      <c r="L15" s="31"/>
      <c r="M15" s="5" t="s">
        <v>21</v>
      </c>
      <c r="N15" s="6" t="s">
        <v>40</v>
      </c>
      <c r="O15" s="30" t="s">
        <v>42</v>
      </c>
      <c r="P15" s="31"/>
      <c r="Q15" s="5" t="s">
        <v>21</v>
      </c>
      <c r="R15" s="6" t="s">
        <v>40</v>
      </c>
      <c r="S15" s="30" t="s">
        <v>42</v>
      </c>
      <c r="T15" s="31"/>
      <c r="U15" s="5" t="s">
        <v>21</v>
      </c>
      <c r="V15" s="6" t="s">
        <v>40</v>
      </c>
      <c r="W15" s="30" t="s">
        <v>42</v>
      </c>
      <c r="X15" s="31"/>
      <c r="Y15" s="21" t="s">
        <v>21</v>
      </c>
      <c r="Z15" s="6" t="s">
        <v>40</v>
      </c>
      <c r="AA15" s="30" t="s">
        <v>41</v>
      </c>
      <c r="AB15" s="31"/>
    </row>
    <row r="16" spans="1:28" ht="38.25" x14ac:dyDescent="0.2">
      <c r="A16" s="16" t="s">
        <v>29</v>
      </c>
      <c r="B16" s="14" t="s">
        <v>30</v>
      </c>
      <c r="C16" s="14">
        <v>11</v>
      </c>
      <c r="D16" s="32"/>
      <c r="E16" s="16" t="s">
        <v>29</v>
      </c>
      <c r="F16" s="14" t="s">
        <v>30</v>
      </c>
      <c r="G16" s="14">
        <v>11</v>
      </c>
      <c r="H16" s="32"/>
      <c r="I16" s="16" t="s">
        <v>29</v>
      </c>
      <c r="J16" s="14" t="s">
        <v>30</v>
      </c>
      <c r="K16" s="14">
        <v>11</v>
      </c>
      <c r="L16" s="32"/>
      <c r="M16" s="16" t="s">
        <v>29</v>
      </c>
      <c r="N16" s="14" t="s">
        <v>30</v>
      </c>
      <c r="O16" s="14">
        <v>11</v>
      </c>
      <c r="P16" s="32"/>
      <c r="Q16" s="16" t="s">
        <v>29</v>
      </c>
      <c r="R16" s="14" t="s">
        <v>30</v>
      </c>
      <c r="S16" s="14">
        <v>11</v>
      </c>
      <c r="T16" s="32"/>
      <c r="U16" s="16" t="s">
        <v>29</v>
      </c>
      <c r="V16" s="14" t="s">
        <v>30</v>
      </c>
      <c r="W16" s="14">
        <v>11</v>
      </c>
      <c r="X16" s="32"/>
      <c r="Y16" s="22" t="s">
        <v>29</v>
      </c>
      <c r="Z16" s="14" t="s">
        <v>30</v>
      </c>
      <c r="AA16" s="14">
        <v>11</v>
      </c>
      <c r="AB16" s="32"/>
    </row>
    <row r="17" spans="1:28" ht="25.5" x14ac:dyDescent="0.2">
      <c r="A17" s="17" t="s">
        <v>25</v>
      </c>
      <c r="B17" s="15" t="s">
        <v>26</v>
      </c>
      <c r="C17" s="15">
        <v>0</v>
      </c>
      <c r="D17" s="32"/>
      <c r="E17" s="16" t="s">
        <v>25</v>
      </c>
      <c r="F17" s="14" t="s">
        <v>26</v>
      </c>
      <c r="G17" s="14">
        <v>29</v>
      </c>
      <c r="H17" s="32"/>
      <c r="I17" s="16" t="s">
        <v>25</v>
      </c>
      <c r="J17" s="14" t="s">
        <v>26</v>
      </c>
      <c r="K17" s="14">
        <v>25</v>
      </c>
      <c r="L17" s="32"/>
      <c r="M17" s="16" t="s">
        <v>25</v>
      </c>
      <c r="N17" s="14" t="s">
        <v>26</v>
      </c>
      <c r="O17" s="14">
        <v>25</v>
      </c>
      <c r="P17" s="32"/>
      <c r="Q17" s="16" t="s">
        <v>25</v>
      </c>
      <c r="R17" s="14" t="s">
        <v>26</v>
      </c>
      <c r="S17" s="14">
        <v>25</v>
      </c>
      <c r="T17" s="32"/>
      <c r="U17" s="16" t="s">
        <v>25</v>
      </c>
      <c r="V17" s="14" t="s">
        <v>26</v>
      </c>
      <c r="W17" s="14">
        <v>25</v>
      </c>
      <c r="X17" s="32"/>
      <c r="Y17" s="23" t="s">
        <v>25</v>
      </c>
      <c r="Z17" s="15" t="s">
        <v>26</v>
      </c>
      <c r="AA17" s="15">
        <v>0</v>
      </c>
      <c r="AB17" s="32"/>
    </row>
    <row r="18" spans="1:28" ht="38.25" x14ac:dyDescent="0.2">
      <c r="A18" s="16" t="s">
        <v>37</v>
      </c>
      <c r="B18" s="14" t="s">
        <v>38</v>
      </c>
      <c r="C18" s="14">
        <v>2</v>
      </c>
      <c r="D18" s="32"/>
      <c r="E18" s="16" t="s">
        <v>37</v>
      </c>
      <c r="F18" s="14" t="s">
        <v>38</v>
      </c>
      <c r="G18" s="14">
        <v>5</v>
      </c>
      <c r="H18" s="32"/>
      <c r="I18" s="16" t="s">
        <v>37</v>
      </c>
      <c r="J18" s="14" t="s">
        <v>38</v>
      </c>
      <c r="K18" s="14">
        <v>5</v>
      </c>
      <c r="L18" s="32"/>
      <c r="M18" s="16" t="s">
        <v>37</v>
      </c>
      <c r="N18" s="14" t="s">
        <v>38</v>
      </c>
      <c r="O18" s="14">
        <v>5</v>
      </c>
      <c r="P18" s="32"/>
      <c r="Q18" s="16" t="s">
        <v>37</v>
      </c>
      <c r="R18" s="14" t="s">
        <v>38</v>
      </c>
      <c r="S18" s="14">
        <v>5</v>
      </c>
      <c r="T18" s="32"/>
      <c r="U18" s="16" t="s">
        <v>37</v>
      </c>
      <c r="V18" s="14" t="s">
        <v>38</v>
      </c>
      <c r="W18" s="14">
        <v>5</v>
      </c>
      <c r="X18" s="32"/>
      <c r="Y18" s="22" t="s">
        <v>37</v>
      </c>
      <c r="Z18" s="14" t="s">
        <v>38</v>
      </c>
      <c r="AA18" s="14">
        <v>2</v>
      </c>
      <c r="AB18" s="32"/>
    </row>
    <row r="19" spans="1:28" x14ac:dyDescent="0.2">
      <c r="A19" s="17" t="s">
        <v>27</v>
      </c>
      <c r="B19" s="15" t="s">
        <v>28</v>
      </c>
      <c r="C19" s="15">
        <v>0</v>
      </c>
      <c r="D19" s="32"/>
      <c r="E19" s="16" t="s">
        <v>27</v>
      </c>
      <c r="F19" s="14" t="s">
        <v>28</v>
      </c>
      <c r="G19" s="14">
        <v>20</v>
      </c>
      <c r="H19" s="32"/>
      <c r="I19" s="17" t="s">
        <v>27</v>
      </c>
      <c r="J19" s="15" t="s">
        <v>28</v>
      </c>
      <c r="K19" s="15">
        <v>0</v>
      </c>
      <c r="L19" s="32"/>
      <c r="M19" s="17" t="s">
        <v>27</v>
      </c>
      <c r="N19" s="15" t="s">
        <v>28</v>
      </c>
      <c r="O19" s="15">
        <v>0</v>
      </c>
      <c r="P19" s="32"/>
      <c r="Q19" s="17" t="s">
        <v>27</v>
      </c>
      <c r="R19" s="15" t="s">
        <v>28</v>
      </c>
      <c r="S19" s="15">
        <v>0</v>
      </c>
      <c r="T19" s="32"/>
      <c r="U19" s="17" t="s">
        <v>27</v>
      </c>
      <c r="V19" s="15" t="s">
        <v>28</v>
      </c>
      <c r="W19" s="15">
        <v>0</v>
      </c>
      <c r="X19" s="32"/>
      <c r="Y19" s="23" t="s">
        <v>27</v>
      </c>
      <c r="Z19" s="15" t="s">
        <v>28</v>
      </c>
      <c r="AA19" s="15">
        <v>0</v>
      </c>
      <c r="AB19" s="32"/>
    </row>
    <row r="20" spans="1:28" ht="38.25" x14ac:dyDescent="0.2">
      <c r="A20" s="18" t="s">
        <v>43</v>
      </c>
      <c r="B20" s="9" t="s">
        <v>44</v>
      </c>
      <c r="C20" s="9">
        <v>20</v>
      </c>
      <c r="D20" s="32"/>
      <c r="E20" s="16" t="s">
        <v>43</v>
      </c>
      <c r="F20" s="14" t="s">
        <v>44</v>
      </c>
      <c r="G20" s="14">
        <v>20</v>
      </c>
      <c r="H20" s="32"/>
      <c r="I20" s="16" t="s">
        <v>43</v>
      </c>
      <c r="J20" s="14" t="s">
        <v>44</v>
      </c>
      <c r="K20" s="14">
        <v>20</v>
      </c>
      <c r="L20" s="32"/>
      <c r="M20" s="16" t="s">
        <v>43</v>
      </c>
      <c r="N20" s="14" t="s">
        <v>44</v>
      </c>
      <c r="O20" s="14">
        <v>20</v>
      </c>
      <c r="P20" s="32"/>
      <c r="Q20" s="16" t="s">
        <v>43</v>
      </c>
      <c r="R20" s="14" t="s">
        <v>44</v>
      </c>
      <c r="S20" s="14">
        <v>20</v>
      </c>
      <c r="T20" s="32"/>
      <c r="U20" s="16" t="s">
        <v>43</v>
      </c>
      <c r="V20" s="14" t="s">
        <v>44</v>
      </c>
      <c r="W20" s="14">
        <v>20</v>
      </c>
      <c r="X20" s="32"/>
      <c r="Y20" s="24" t="s">
        <v>43</v>
      </c>
      <c r="Z20" s="9" t="s">
        <v>44</v>
      </c>
      <c r="AA20" s="9">
        <v>20</v>
      </c>
      <c r="AB20" s="32"/>
    </row>
    <row r="21" spans="1:28" x14ac:dyDescent="0.2">
      <c r="A21" s="19" t="s">
        <v>31</v>
      </c>
      <c r="B21" s="10" t="s">
        <v>32</v>
      </c>
      <c r="C21" s="10">
        <v>0</v>
      </c>
      <c r="D21" s="32"/>
      <c r="E21" s="16" t="s">
        <v>31</v>
      </c>
      <c r="F21" s="14" t="s">
        <v>32</v>
      </c>
      <c r="G21" s="14">
        <v>50</v>
      </c>
      <c r="H21" s="32"/>
      <c r="I21" s="16" t="s">
        <v>31</v>
      </c>
      <c r="J21" s="14" t="s">
        <v>32</v>
      </c>
      <c r="K21" s="14">
        <v>14</v>
      </c>
      <c r="L21" s="32"/>
      <c r="M21" s="16" t="s">
        <v>31</v>
      </c>
      <c r="N21" s="14" t="s">
        <v>32</v>
      </c>
      <c r="O21" s="14">
        <v>14</v>
      </c>
      <c r="P21" s="32"/>
      <c r="Q21" s="16" t="s">
        <v>31</v>
      </c>
      <c r="R21" s="14" t="s">
        <v>32</v>
      </c>
      <c r="S21" s="14">
        <v>14</v>
      </c>
      <c r="T21" s="32"/>
      <c r="U21" s="16" t="s">
        <v>31</v>
      </c>
      <c r="V21" s="14" t="s">
        <v>32</v>
      </c>
      <c r="W21" s="14">
        <v>14</v>
      </c>
      <c r="X21" s="32"/>
      <c r="Y21" s="25" t="s">
        <v>31</v>
      </c>
      <c r="Z21" s="10" t="s">
        <v>32</v>
      </c>
      <c r="AA21" s="10">
        <v>0</v>
      </c>
      <c r="AB21" s="32"/>
    </row>
    <row r="22" spans="1:28" ht="25.5" x14ac:dyDescent="0.2">
      <c r="A22" s="18" t="s">
        <v>45</v>
      </c>
      <c r="B22" s="9" t="s">
        <v>46</v>
      </c>
      <c r="C22" s="9">
        <v>17</v>
      </c>
      <c r="D22" s="32"/>
      <c r="E22" s="16" t="s">
        <v>45</v>
      </c>
      <c r="F22" s="14" t="s">
        <v>46</v>
      </c>
      <c r="G22" s="14">
        <v>75</v>
      </c>
      <c r="H22" s="32"/>
      <c r="I22" s="16" t="s">
        <v>45</v>
      </c>
      <c r="J22" s="14" t="s">
        <v>46</v>
      </c>
      <c r="K22" s="14">
        <v>65</v>
      </c>
      <c r="L22" s="32"/>
      <c r="M22" s="16" t="s">
        <v>45</v>
      </c>
      <c r="N22" s="14" t="s">
        <v>46</v>
      </c>
      <c r="O22" s="14">
        <v>65</v>
      </c>
      <c r="P22" s="32"/>
      <c r="Q22" s="16" t="s">
        <v>45</v>
      </c>
      <c r="R22" s="14" t="s">
        <v>46</v>
      </c>
      <c r="S22" s="14">
        <v>65</v>
      </c>
      <c r="T22" s="32"/>
      <c r="U22" s="16" t="s">
        <v>45</v>
      </c>
      <c r="V22" s="14" t="s">
        <v>46</v>
      </c>
      <c r="W22" s="14">
        <v>65</v>
      </c>
      <c r="X22" s="32"/>
      <c r="Y22" s="24" t="s">
        <v>45</v>
      </c>
      <c r="Z22" s="9" t="s">
        <v>46</v>
      </c>
      <c r="AA22" s="9">
        <v>17</v>
      </c>
      <c r="AB22" s="32"/>
    </row>
    <row r="23" spans="1:28" ht="76.5" x14ac:dyDescent="0.2">
      <c r="A23" s="19" t="s">
        <v>35</v>
      </c>
      <c r="B23" s="10" t="s">
        <v>36</v>
      </c>
      <c r="C23" s="10">
        <v>0</v>
      </c>
      <c r="D23" s="32"/>
      <c r="E23" s="16" t="s">
        <v>35</v>
      </c>
      <c r="F23" s="14" t="s">
        <v>36</v>
      </c>
      <c r="G23" s="14">
        <v>35</v>
      </c>
      <c r="H23" s="32"/>
      <c r="I23" s="18" t="s">
        <v>35</v>
      </c>
      <c r="J23" s="9" t="s">
        <v>36</v>
      </c>
      <c r="K23" s="9">
        <v>10</v>
      </c>
      <c r="L23" s="32"/>
      <c r="M23" s="18" t="s">
        <v>35</v>
      </c>
      <c r="N23" s="9" t="s">
        <v>36</v>
      </c>
      <c r="O23" s="9">
        <v>10</v>
      </c>
      <c r="P23" s="32"/>
      <c r="Q23" s="18" t="s">
        <v>35</v>
      </c>
      <c r="R23" s="9" t="s">
        <v>36</v>
      </c>
      <c r="S23" s="9">
        <v>10</v>
      </c>
      <c r="T23" s="32"/>
      <c r="U23" s="18" t="s">
        <v>35</v>
      </c>
      <c r="V23" s="9" t="s">
        <v>36</v>
      </c>
      <c r="W23" s="9">
        <v>10</v>
      </c>
      <c r="X23" s="32"/>
      <c r="Y23" s="25" t="s">
        <v>35</v>
      </c>
      <c r="Z23" s="10" t="s">
        <v>36</v>
      </c>
      <c r="AA23" s="10">
        <v>0</v>
      </c>
      <c r="AB23" s="32"/>
    </row>
    <row r="24" spans="1:28" ht="38.25" x14ac:dyDescent="0.2">
      <c r="A24" s="19" t="s">
        <v>33</v>
      </c>
      <c r="B24" s="10" t="s">
        <v>34</v>
      </c>
      <c r="C24" s="10">
        <v>0</v>
      </c>
      <c r="D24" s="32"/>
      <c r="E24" s="16" t="s">
        <v>33</v>
      </c>
      <c r="F24" s="14" t="s">
        <v>34</v>
      </c>
      <c r="G24" s="14">
        <v>5</v>
      </c>
      <c r="H24" s="32"/>
      <c r="I24" s="19" t="s">
        <v>33</v>
      </c>
      <c r="J24" s="10" t="s">
        <v>34</v>
      </c>
      <c r="K24" s="10">
        <v>0</v>
      </c>
      <c r="L24" s="32"/>
      <c r="M24" s="19" t="s">
        <v>33</v>
      </c>
      <c r="N24" s="10" t="s">
        <v>34</v>
      </c>
      <c r="O24" s="10">
        <v>0</v>
      </c>
      <c r="P24" s="32"/>
      <c r="Q24" s="19" t="s">
        <v>33</v>
      </c>
      <c r="R24" s="10" t="s">
        <v>34</v>
      </c>
      <c r="S24" s="10">
        <v>0</v>
      </c>
      <c r="T24" s="32"/>
      <c r="U24" s="19" t="s">
        <v>33</v>
      </c>
      <c r="V24" s="10" t="s">
        <v>34</v>
      </c>
      <c r="W24" s="10">
        <v>0</v>
      </c>
      <c r="X24" s="32"/>
      <c r="Y24" s="25" t="s">
        <v>33</v>
      </c>
      <c r="Z24" s="10" t="s">
        <v>34</v>
      </c>
      <c r="AA24" s="10">
        <v>0</v>
      </c>
      <c r="AB24" s="32"/>
    </row>
    <row r="25" spans="1:28" ht="13.5" thickBot="1" x14ac:dyDescent="0.25">
      <c r="A25" s="29" t="s">
        <v>39</v>
      </c>
      <c r="B25" s="27"/>
      <c r="C25" s="7">
        <f>SUM(C16:C24)</f>
        <v>50</v>
      </c>
      <c r="D25" s="11">
        <v>2.5099999999999998</v>
      </c>
      <c r="E25" s="29" t="s">
        <v>39</v>
      </c>
      <c r="F25" s="27"/>
      <c r="G25" s="7">
        <f>SUM(G16:G24)</f>
        <v>250</v>
      </c>
      <c r="H25" s="11">
        <v>0.02</v>
      </c>
      <c r="I25" s="29" t="s">
        <v>39</v>
      </c>
      <c r="J25" s="27"/>
      <c r="K25" s="7">
        <f>SUM(K16:K24)</f>
        <v>150</v>
      </c>
      <c r="L25" s="11">
        <v>0.21</v>
      </c>
      <c r="M25" s="29" t="s">
        <v>39</v>
      </c>
      <c r="N25" s="27"/>
      <c r="O25" s="7">
        <f>SUM(O16:O24)</f>
        <v>150</v>
      </c>
      <c r="P25" s="11">
        <v>0.21</v>
      </c>
      <c r="Q25" s="29" t="s">
        <v>39</v>
      </c>
      <c r="R25" s="27"/>
      <c r="S25" s="7">
        <f>SUM(S16:S24)</f>
        <v>150</v>
      </c>
      <c r="T25" s="11">
        <v>0.21</v>
      </c>
      <c r="U25" s="29" t="s">
        <v>39</v>
      </c>
      <c r="V25" s="27"/>
      <c r="W25" s="7">
        <f>SUM(W16:W24)</f>
        <v>150</v>
      </c>
      <c r="X25" s="11">
        <v>0.21</v>
      </c>
      <c r="Y25" s="26" t="s">
        <v>39</v>
      </c>
      <c r="Z25" s="27"/>
      <c r="AA25" s="7">
        <f>SUM(AA16:AA24)</f>
        <v>50</v>
      </c>
      <c r="AB25" s="11">
        <v>2.5099999999999998</v>
      </c>
    </row>
    <row r="26" spans="1:28" ht="50.1" customHeight="1" x14ac:dyDescent="0.2">
      <c r="A26" s="28" t="s">
        <v>47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</sheetData>
  <mergeCells count="71">
    <mergeCell ref="Y1:AB1"/>
    <mergeCell ref="A2:D2"/>
    <mergeCell ref="E2:H2"/>
    <mergeCell ref="I2:L2"/>
    <mergeCell ref="M2:P2"/>
    <mergeCell ref="Q2:T2"/>
    <mergeCell ref="U2:X2"/>
    <mergeCell ref="Y2:AB2"/>
    <mergeCell ref="A1:D1"/>
    <mergeCell ref="E1:H1"/>
    <mergeCell ref="I1:L1"/>
    <mergeCell ref="M1:P1"/>
    <mergeCell ref="Q1:T1"/>
    <mergeCell ref="U1:X1"/>
    <mergeCell ref="Y3:AB3"/>
    <mergeCell ref="A4:B4"/>
    <mergeCell ref="E4:F4"/>
    <mergeCell ref="I4:J4"/>
    <mergeCell ref="M4:N4"/>
    <mergeCell ref="Q4:R4"/>
    <mergeCell ref="U4:V4"/>
    <mergeCell ref="Y4:Z4"/>
    <mergeCell ref="A3:D3"/>
    <mergeCell ref="E3:H3"/>
    <mergeCell ref="I3:L3"/>
    <mergeCell ref="M3:P3"/>
    <mergeCell ref="Q3:T3"/>
    <mergeCell ref="U3:X3"/>
    <mergeCell ref="AA6:AB6"/>
    <mergeCell ref="D7:D13"/>
    <mergeCell ref="H7:H13"/>
    <mergeCell ref="L7:L13"/>
    <mergeCell ref="P7:P13"/>
    <mergeCell ref="T7:T13"/>
    <mergeCell ref="X7:X13"/>
    <mergeCell ref="AB7:AB13"/>
    <mergeCell ref="C6:D6"/>
    <mergeCell ref="G6:H6"/>
    <mergeCell ref="K6:L6"/>
    <mergeCell ref="O6:P6"/>
    <mergeCell ref="S6:T6"/>
    <mergeCell ref="W6:X6"/>
    <mergeCell ref="A14:B14"/>
    <mergeCell ref="E14:F14"/>
    <mergeCell ref="I14:J14"/>
    <mergeCell ref="M14:N14"/>
    <mergeCell ref="Q14:R14"/>
    <mergeCell ref="Y14:Z14"/>
    <mergeCell ref="C15:D15"/>
    <mergeCell ref="G15:H15"/>
    <mergeCell ref="K15:L15"/>
    <mergeCell ref="O15:P15"/>
    <mergeCell ref="S15:T15"/>
    <mergeCell ref="W15:X15"/>
    <mergeCell ref="U14:V14"/>
    <mergeCell ref="AA15:AB15"/>
    <mergeCell ref="D16:D24"/>
    <mergeCell ref="H16:H24"/>
    <mergeCell ref="L16:L24"/>
    <mergeCell ref="P16:P24"/>
    <mergeCell ref="T16:T24"/>
    <mergeCell ref="X16:X24"/>
    <mergeCell ref="AB16:AB24"/>
    <mergeCell ref="Y25:Z25"/>
    <mergeCell ref="A26:AB26"/>
    <mergeCell ref="A25:B25"/>
    <mergeCell ref="E25:F25"/>
    <mergeCell ref="I25:J25"/>
    <mergeCell ref="M25:N25"/>
    <mergeCell ref="Q25:R25"/>
    <mergeCell ref="U25:V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O29" sqref="O29"/>
    </sheetView>
  </sheetViews>
  <sheetFormatPr defaultRowHeight="12.75" x14ac:dyDescent="0.2"/>
  <cols>
    <col min="1" max="1" width="7.140625" bestFit="1" customWidth="1"/>
    <col min="2" max="2" width="24" customWidth="1"/>
    <col min="3" max="3" width="23.5703125" customWidth="1"/>
    <col min="4" max="8" width="15.7109375" customWidth="1"/>
    <col min="9" max="9" width="11.140625" customWidth="1"/>
    <col min="11" max="11" width="11.5703125" customWidth="1"/>
    <col min="13" max="13" width="14.28515625" bestFit="1" customWidth="1"/>
    <col min="15" max="15" width="11.7109375" bestFit="1" customWidth="1"/>
  </cols>
  <sheetData>
    <row r="1" spans="1:15" ht="27.75" x14ac:dyDescent="0.2">
      <c r="A1" s="46" t="s">
        <v>64</v>
      </c>
      <c r="B1" s="47"/>
      <c r="C1" s="47"/>
      <c r="D1" s="47"/>
      <c r="E1" s="47"/>
      <c r="F1" s="47"/>
      <c r="G1" s="47"/>
      <c r="H1" s="47"/>
    </row>
    <row r="2" spans="1:15" ht="13.5" thickBot="1" x14ac:dyDescent="0.25">
      <c r="A2" s="48"/>
      <c r="B2" s="49"/>
      <c r="C2" s="49"/>
      <c r="D2" s="49"/>
      <c r="E2" s="49"/>
      <c r="F2" s="49"/>
      <c r="G2" s="49"/>
      <c r="H2" s="49"/>
    </row>
    <row r="3" spans="1:15" ht="51.75" thickBot="1" x14ac:dyDescent="0.25">
      <c r="A3" s="50" t="s">
        <v>48</v>
      </c>
      <c r="B3" s="51"/>
      <c r="C3" s="52" t="s">
        <v>49</v>
      </c>
      <c r="D3" s="53" t="s">
        <v>50</v>
      </c>
      <c r="E3" s="54" t="s">
        <v>51</v>
      </c>
      <c r="F3" s="54" t="s">
        <v>52</v>
      </c>
      <c r="G3" s="54" t="s">
        <v>53</v>
      </c>
      <c r="H3" s="55" t="s">
        <v>54</v>
      </c>
      <c r="I3" s="56" t="s">
        <v>55</v>
      </c>
      <c r="J3" s="57" t="s">
        <v>56</v>
      </c>
      <c r="K3" s="58" t="s">
        <v>57</v>
      </c>
      <c r="L3" s="59" t="s">
        <v>58</v>
      </c>
      <c r="M3" s="60" t="s">
        <v>59</v>
      </c>
    </row>
    <row r="4" spans="1:15" ht="20.25" customHeight="1" x14ac:dyDescent="0.2">
      <c r="A4" s="61" t="s">
        <v>60</v>
      </c>
      <c r="B4" s="62" t="s">
        <v>61</v>
      </c>
      <c r="C4" s="104" t="s">
        <v>0</v>
      </c>
      <c r="D4" s="108">
        <f t="shared" ref="D4:D10" si="0">F4+E4</f>
        <v>600</v>
      </c>
      <c r="E4" s="63">
        <v>100</v>
      </c>
      <c r="F4" s="63">
        <v>500</v>
      </c>
      <c r="G4" s="63">
        <v>250</v>
      </c>
      <c r="H4" s="64">
        <f t="shared" ref="H4:H14" si="1">F4-G4</f>
        <v>250</v>
      </c>
      <c r="I4" s="65">
        <v>269</v>
      </c>
      <c r="J4" s="66">
        <v>250</v>
      </c>
      <c r="K4" s="66">
        <f>H4-J4</f>
        <v>0</v>
      </c>
      <c r="L4" s="66">
        <v>0.02</v>
      </c>
      <c r="M4" s="67">
        <f>H4*24*6*L4</f>
        <v>720</v>
      </c>
      <c r="N4" s="68"/>
      <c r="O4" s="68"/>
    </row>
    <row r="5" spans="1:15" ht="20.25" customHeight="1" x14ac:dyDescent="0.2">
      <c r="A5" s="69"/>
      <c r="B5" s="96"/>
      <c r="C5" s="105" t="s">
        <v>1</v>
      </c>
      <c r="D5" s="109">
        <f t="shared" si="0"/>
        <v>800</v>
      </c>
      <c r="E5" s="107">
        <v>100</v>
      </c>
      <c r="F5" s="107">
        <v>700</v>
      </c>
      <c r="G5" s="107">
        <v>250</v>
      </c>
      <c r="H5" s="112">
        <f t="shared" si="1"/>
        <v>450</v>
      </c>
      <c r="I5" s="83">
        <v>294</v>
      </c>
      <c r="J5" s="84">
        <v>294</v>
      </c>
      <c r="K5" s="84">
        <f t="shared" ref="K5:K9" si="2">H5-J5</f>
        <v>156</v>
      </c>
      <c r="L5" s="84">
        <v>0</v>
      </c>
      <c r="M5" s="85">
        <f>H5*24*2*L5</f>
        <v>0</v>
      </c>
      <c r="N5" s="68"/>
      <c r="O5" s="68"/>
    </row>
    <row r="6" spans="1:15" ht="20.25" customHeight="1" x14ac:dyDescent="0.2">
      <c r="A6" s="69"/>
      <c r="B6" s="96"/>
      <c r="C6" s="105" t="s">
        <v>2</v>
      </c>
      <c r="D6" s="109">
        <f t="shared" si="0"/>
        <v>600</v>
      </c>
      <c r="E6" s="107">
        <v>100</v>
      </c>
      <c r="F6" s="107">
        <v>500</v>
      </c>
      <c r="G6" s="107">
        <v>250</v>
      </c>
      <c r="H6" s="112">
        <f t="shared" si="1"/>
        <v>250</v>
      </c>
      <c r="I6" s="83">
        <v>269</v>
      </c>
      <c r="J6" s="84">
        <v>250</v>
      </c>
      <c r="K6" s="84">
        <f t="shared" si="2"/>
        <v>0</v>
      </c>
      <c r="L6" s="84">
        <v>0.02</v>
      </c>
      <c r="M6" s="85">
        <f>H6*24*5*L6</f>
        <v>600</v>
      </c>
      <c r="N6" s="68"/>
      <c r="O6" s="68"/>
    </row>
    <row r="7" spans="1:15" ht="20.25" customHeight="1" x14ac:dyDescent="0.2">
      <c r="A7" s="69"/>
      <c r="B7" s="96"/>
      <c r="C7" s="105" t="s">
        <v>3</v>
      </c>
      <c r="D7" s="109">
        <f t="shared" si="0"/>
        <v>800</v>
      </c>
      <c r="E7" s="107">
        <v>100</v>
      </c>
      <c r="F7" s="107">
        <v>700</v>
      </c>
      <c r="G7" s="107">
        <v>250</v>
      </c>
      <c r="H7" s="112">
        <f t="shared" si="1"/>
        <v>450</v>
      </c>
      <c r="I7" s="83">
        <v>294</v>
      </c>
      <c r="J7" s="84">
        <v>294</v>
      </c>
      <c r="K7" s="84">
        <f t="shared" si="2"/>
        <v>156</v>
      </c>
      <c r="L7" s="84">
        <v>0</v>
      </c>
      <c r="M7" s="85">
        <f>H7*24*2*L7</f>
        <v>0</v>
      </c>
      <c r="N7" s="68"/>
      <c r="O7" s="68"/>
    </row>
    <row r="8" spans="1:15" ht="20.25" customHeight="1" x14ac:dyDescent="0.2">
      <c r="A8" s="69"/>
      <c r="B8" s="96"/>
      <c r="C8" s="105" t="s">
        <v>4</v>
      </c>
      <c r="D8" s="109">
        <f t="shared" si="0"/>
        <v>600</v>
      </c>
      <c r="E8" s="107">
        <v>100</v>
      </c>
      <c r="F8" s="107">
        <v>500</v>
      </c>
      <c r="G8" s="107">
        <v>250</v>
      </c>
      <c r="H8" s="112">
        <f t="shared" si="1"/>
        <v>250</v>
      </c>
      <c r="I8" s="83">
        <v>269</v>
      </c>
      <c r="J8" s="84">
        <v>250</v>
      </c>
      <c r="K8" s="84">
        <f t="shared" si="2"/>
        <v>0</v>
      </c>
      <c r="L8" s="84">
        <v>0.02</v>
      </c>
      <c r="M8" s="85">
        <f>H8*24*5*L8</f>
        <v>600</v>
      </c>
      <c r="N8" s="68"/>
      <c r="O8" s="68"/>
    </row>
    <row r="9" spans="1:15" ht="20.25" customHeight="1" x14ac:dyDescent="0.2">
      <c r="A9" s="69"/>
      <c r="B9" s="96"/>
      <c r="C9" s="105" t="s">
        <v>5</v>
      </c>
      <c r="D9" s="109">
        <f t="shared" si="0"/>
        <v>800</v>
      </c>
      <c r="E9" s="107">
        <v>100</v>
      </c>
      <c r="F9" s="107">
        <v>700</v>
      </c>
      <c r="G9" s="107">
        <v>250</v>
      </c>
      <c r="H9" s="112">
        <f t="shared" si="1"/>
        <v>450</v>
      </c>
      <c r="I9" s="83">
        <v>294</v>
      </c>
      <c r="J9" s="84">
        <v>294</v>
      </c>
      <c r="K9" s="84">
        <f t="shared" si="2"/>
        <v>156</v>
      </c>
      <c r="L9" s="84">
        <v>0</v>
      </c>
      <c r="M9" s="85">
        <f>H9*24*2*L9</f>
        <v>0</v>
      </c>
      <c r="N9" s="68"/>
      <c r="O9" s="68"/>
    </row>
    <row r="10" spans="1:15" ht="20.25" customHeight="1" thickBot="1" x14ac:dyDescent="0.25">
      <c r="A10" s="69"/>
      <c r="B10" s="70"/>
      <c r="C10" s="106" t="s">
        <v>6</v>
      </c>
      <c r="D10" s="110">
        <f t="shared" si="0"/>
        <v>600</v>
      </c>
      <c r="E10" s="111">
        <v>100</v>
      </c>
      <c r="F10" s="111">
        <v>500</v>
      </c>
      <c r="G10" s="111">
        <v>250</v>
      </c>
      <c r="H10" s="113">
        <f t="shared" si="1"/>
        <v>250</v>
      </c>
      <c r="I10" s="71">
        <v>269</v>
      </c>
      <c r="J10" s="72">
        <v>250</v>
      </c>
      <c r="K10" s="72">
        <f>H10-J10</f>
        <v>0</v>
      </c>
      <c r="L10" s="72">
        <v>0.02</v>
      </c>
      <c r="M10" s="73">
        <f>H10*24*9*L10</f>
        <v>1080</v>
      </c>
      <c r="N10" s="68"/>
      <c r="O10" s="74"/>
    </row>
    <row r="11" spans="1:15" ht="20.25" customHeight="1" x14ac:dyDescent="0.2">
      <c r="A11" s="75" t="s">
        <v>62</v>
      </c>
      <c r="B11" s="76" t="s">
        <v>63</v>
      </c>
      <c r="C11" s="97" t="s">
        <v>0</v>
      </c>
      <c r="D11" s="98">
        <f t="shared" ref="D11:D14" si="3">E11+F11</f>
        <v>400</v>
      </c>
      <c r="E11" s="99">
        <v>100</v>
      </c>
      <c r="F11" s="99">
        <v>300</v>
      </c>
      <c r="G11" s="99">
        <v>250</v>
      </c>
      <c r="H11" s="100">
        <f t="shared" si="1"/>
        <v>50</v>
      </c>
      <c r="I11" s="101">
        <v>227</v>
      </c>
      <c r="J11" s="102">
        <v>50</v>
      </c>
      <c r="K11" s="102">
        <f>H11-J11</f>
        <v>0</v>
      </c>
      <c r="L11" s="102">
        <v>2.5099999999999998</v>
      </c>
      <c r="M11" s="103">
        <f>H11*24*6*L11</f>
        <v>18072</v>
      </c>
      <c r="N11" s="68"/>
      <c r="O11" s="68"/>
    </row>
    <row r="12" spans="1:15" ht="20.25" customHeight="1" x14ac:dyDescent="0.2">
      <c r="A12" s="77"/>
      <c r="B12" s="78"/>
      <c r="C12" s="97" t="s">
        <v>1</v>
      </c>
      <c r="D12" s="80">
        <f t="shared" si="3"/>
        <v>600</v>
      </c>
      <c r="E12" s="81">
        <v>100</v>
      </c>
      <c r="F12" s="81">
        <v>500</v>
      </c>
      <c r="G12" s="81">
        <v>250</v>
      </c>
      <c r="H12" s="82">
        <f t="shared" si="1"/>
        <v>250</v>
      </c>
      <c r="I12" s="83">
        <v>290</v>
      </c>
      <c r="J12" s="84">
        <v>250</v>
      </c>
      <c r="K12" s="84">
        <f t="shared" ref="K12" si="4">H12-J12</f>
        <v>0</v>
      </c>
      <c r="L12" s="84">
        <v>0.02</v>
      </c>
      <c r="M12" s="85">
        <f>H12*24*2*L12</f>
        <v>240</v>
      </c>
      <c r="N12" s="68"/>
      <c r="O12" s="68"/>
    </row>
    <row r="13" spans="1:15" ht="20.25" customHeight="1" x14ac:dyDescent="0.2">
      <c r="A13" s="77"/>
      <c r="B13" s="78"/>
      <c r="C13" s="79" t="s">
        <v>65</v>
      </c>
      <c r="D13" s="80">
        <f t="shared" si="3"/>
        <v>500</v>
      </c>
      <c r="E13" s="81">
        <v>100</v>
      </c>
      <c r="F13" s="81">
        <v>400</v>
      </c>
      <c r="G13" s="81">
        <v>250</v>
      </c>
      <c r="H13" s="82">
        <f t="shared" si="1"/>
        <v>150</v>
      </c>
      <c r="I13" s="83">
        <v>346</v>
      </c>
      <c r="J13" s="84">
        <v>150</v>
      </c>
      <c r="K13" s="84">
        <f t="shared" ref="K13:K14" si="5">H13-J13</f>
        <v>0</v>
      </c>
      <c r="L13" s="84">
        <v>0.21</v>
      </c>
      <c r="M13" s="85">
        <f>H13*24*14*L13</f>
        <v>10584</v>
      </c>
      <c r="N13" s="68"/>
      <c r="O13" s="68"/>
    </row>
    <row r="14" spans="1:15" ht="20.25" customHeight="1" thickBot="1" x14ac:dyDescent="0.25">
      <c r="A14" s="86"/>
      <c r="B14" s="87"/>
      <c r="C14" s="88" t="s">
        <v>6</v>
      </c>
      <c r="D14" s="89">
        <f t="shared" si="3"/>
        <v>400</v>
      </c>
      <c r="E14" s="90">
        <v>100</v>
      </c>
      <c r="F14" s="90">
        <v>300</v>
      </c>
      <c r="G14" s="90">
        <v>250</v>
      </c>
      <c r="H14" s="91">
        <f t="shared" si="1"/>
        <v>50</v>
      </c>
      <c r="I14" s="71">
        <v>227</v>
      </c>
      <c r="J14" s="72">
        <v>50</v>
      </c>
      <c r="K14" s="72">
        <f t="shared" si="5"/>
        <v>0</v>
      </c>
      <c r="L14" s="72">
        <v>2.5099999999999998</v>
      </c>
      <c r="M14" s="73">
        <f>H14*24*9*L14</f>
        <v>27107.999999999996</v>
      </c>
      <c r="N14" s="68"/>
      <c r="O14" s="68"/>
    </row>
    <row r="15" spans="1:15" ht="14.25" x14ac:dyDescent="0.2">
      <c r="I15" s="92"/>
      <c r="J15" s="92"/>
      <c r="K15" s="92"/>
      <c r="L15" s="92"/>
      <c r="M15" s="93"/>
      <c r="N15" s="68"/>
      <c r="O15" s="68"/>
    </row>
    <row r="16" spans="1:15" ht="15" x14ac:dyDescent="0.2">
      <c r="I16" s="92"/>
      <c r="J16" s="92"/>
      <c r="K16" s="92"/>
      <c r="L16" s="92"/>
      <c r="M16" s="94">
        <f>SUM(M4:M14)</f>
        <v>59004</v>
      </c>
      <c r="N16" s="68"/>
      <c r="O16" s="74"/>
    </row>
    <row r="17" spans="9:15" ht="14.25" x14ac:dyDescent="0.2">
      <c r="I17" s="68"/>
      <c r="J17" s="68"/>
      <c r="K17" s="68"/>
      <c r="L17" s="68"/>
      <c r="M17" s="95"/>
      <c r="N17" s="68"/>
      <c r="O17" s="68"/>
    </row>
    <row r="18" spans="9:15" x14ac:dyDescent="0.2">
      <c r="I18" s="68"/>
      <c r="J18" s="68"/>
      <c r="K18" s="68"/>
      <c r="L18" s="68"/>
      <c r="M18" s="68"/>
      <c r="N18" s="68"/>
      <c r="O18" s="68"/>
    </row>
  </sheetData>
  <mergeCells count="7">
    <mergeCell ref="A1:H1"/>
    <mergeCell ref="A2:H2"/>
    <mergeCell ref="A3:B3"/>
    <mergeCell ref="A4:A10"/>
    <mergeCell ref="B4:B10"/>
    <mergeCell ref="A11:A14"/>
    <mergeCell ref="B11:B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2023-09-18T12:13:20Z</dcterms:created>
  <dcterms:modified xsi:type="dcterms:W3CDTF">2023-09-18T12:27:51Z</dcterms:modified>
</cp:coreProperties>
</file>