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00" yWindow="90" windowWidth="19740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9" i="2" l="1"/>
  <c r="M8" i="2"/>
  <c r="M6" i="2"/>
  <c r="M5" i="2"/>
  <c r="M4" i="2"/>
  <c r="H7" i="2"/>
  <c r="M7" i="2" s="1"/>
  <c r="D7" i="2"/>
  <c r="H9" i="2"/>
  <c r="K9" i="2" s="1"/>
  <c r="D9" i="2"/>
  <c r="H8" i="2"/>
  <c r="D8" i="2"/>
  <c r="H6" i="2"/>
  <c r="D6" i="2"/>
  <c r="H5" i="2"/>
  <c r="D5" i="2"/>
  <c r="H4" i="2"/>
  <c r="D4" i="2"/>
  <c r="K4" i="2" l="1"/>
  <c r="K5" i="2"/>
  <c r="K6" i="2"/>
  <c r="K8" i="2"/>
  <c r="K7" i="2"/>
  <c r="M11" i="2"/>
  <c r="S28" i="1"/>
  <c r="O28" i="1"/>
  <c r="K28" i="1"/>
  <c r="G28" i="1"/>
  <c r="C28" i="1"/>
  <c r="S17" i="1"/>
  <c r="O17" i="1"/>
  <c r="K17" i="1"/>
  <c r="G17" i="1"/>
  <c r="C17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<sst xmlns="http://schemas.openxmlformats.org/spreadsheetml/2006/main" count="298" uniqueCount="69">
  <si>
    <t>01.09.2024</t>
  </si>
  <si>
    <t>02-13.09.2024</t>
  </si>
  <si>
    <t>14-15.09.2024</t>
  </si>
  <si>
    <t>16-20.09.2024</t>
  </si>
  <si>
    <t>21-30.09.2024</t>
  </si>
  <si>
    <t>CROSS BORDER CAPACITY ALLOCATION AUCTION RESULTS for the period of:
01.09.2024</t>
  </si>
  <si>
    <t>CROSS BORDER CAPACITY ALLOCATION AUCTION RESULTS for the period of:
02-13.09.2024</t>
  </si>
  <si>
    <t>CROSS BORDER CAPACITY ALLOCATION AUCTION RESULTS for the period of:
14-15.09.2024</t>
  </si>
  <si>
    <t>CROSS BORDER CAPACITY ALLOCATION AUCTION RESULTS for the period of:
16-20.09.2024</t>
  </si>
  <si>
    <t>CROSS BORDER CAPACITY ALLOCATION AUCTION RESULTS for the period of:
21-30.09.2024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</si>
  <si>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</si>
  <si>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</si>
  <si>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</si>
  <si>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</si>
  <si>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</si>
  <si>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</si>
  <si>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</si>
  <si>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</si>
  <si>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</si>
  <si>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</si>
  <si>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</si>
  <si>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</si>
  <si>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</si>
  <si>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</si>
  <si>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</si>
  <si>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</si>
  <si>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32X001100101073T</t>
  </si>
  <si>
    <t>Energovia EOOD</t>
  </si>
  <si>
    <t>30XRODISTRIB---W</t>
  </si>
  <si>
    <t>ENERGY DISTRIBUTION SERVICES</t>
  </si>
  <si>
    <t>11XFREEPOINT---N</t>
  </si>
  <si>
    <t>FREEPOINT COMMODITIES EUROPE LLP</t>
  </si>
  <si>
    <t>11XIGET--------D</t>
  </si>
  <si>
    <t>GEN-I d.o.o</t>
  </si>
  <si>
    <t>30XROREFURO----E</t>
  </si>
  <si>
    <t>MET Romania Energy SA</t>
  </si>
  <si>
    <t>15X-MVM--------B</t>
  </si>
  <si>
    <t>MVM PARTNER ENERGIAKERESKEDELMI ZARTKORUEN MUKODO RESZVENYTARSASAG</t>
  </si>
  <si>
    <t>34X-0000000076-S</t>
  </si>
  <si>
    <t>ReNRGY Trading group SR d.o.o. Beograd</t>
  </si>
  <si>
    <t>Total Allocated Capacity</t>
  </si>
  <si>
    <t>EXPORT (RO-RS)</t>
  </si>
  <si>
    <t>ATC = 150</t>
  </si>
  <si>
    <t>ATC = 200</t>
  </si>
  <si>
    <t>30XROEGL-------B</t>
  </si>
  <si>
    <t>AXPO ENERGY ROMANIA SA</t>
  </si>
  <si>
    <t>32XEGL-BULGARIAC</t>
  </si>
  <si>
    <t>AXPO Bulgaria EAD</t>
  </si>
  <si>
    <t>32X0011001016581</t>
  </si>
  <si>
    <t>Nomad Energy Company EOOD</t>
  </si>
  <si>
    <t>NOTE: The deadline for transferring capacities for the month of SEPTEMBRIE is 25 AUGUST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</si>
  <si>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</si>
  <si>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</si>
  <si>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</si>
  <si>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</si>
  <si>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</si>
  <si>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</si>
  <si>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</si>
  <si>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</si>
  <si>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</si>
  <si>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</si>
  <si>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</si>
  <si>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</si>
  <si>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</si>
  <si>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</si>
  <si>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</si>
  <si>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</si>
  <si>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September 2024</t>
  </si>
  <si>
    <t>01-30.09.2024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</si>
</sst>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0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8" fillId="20" borderId="11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9" fillId="7" borderId="0" applyNumberFormat="0" applyBorder="0" applyAlignment="0" applyProtection="0"/>
    <xf numFmtId="0" fontId="20" fillId="25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3" fillId="0" borderId="0"/>
    <xf numFmtId="0" fontId="22" fillId="0" borderId="0"/>
    <xf numFmtId="0" fontId="25" fillId="0" borderId="13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5" applyNumberFormat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8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/>
    <xf numFmtId="0" fontId="8" fillId="3" borderId="14" xfId="0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3" fillId="2" borderId="22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4" fontId="7" fillId="0" borderId="27" xfId="0" applyNumberFormat="1" applyFont="1" applyFill="1" applyBorder="1" applyAlignment="1">
      <alignment horizontal="center" wrapText="1"/>
    </xf>
    <xf numFmtId="4" fontId="7" fillId="0" borderId="29" xfId="0" applyNumberFormat="1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3" xfId="0" applyBorder="1"/>
    <xf numFmtId="0" fontId="8" fillId="3" borderId="33" xfId="0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" fontId="3" fillId="0" borderId="26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2" fillId="0" borderId="0" xfId="38"/>
    <xf numFmtId="0" fontId="31" fillId="0" borderId="3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3" fillId="27" borderId="22" xfId="55" applyFont="1" applyFill="1" applyBorder="1" applyAlignment="1">
      <alignment horizontal="center" vertical="center" wrapText="1"/>
    </xf>
    <xf numFmtId="0" fontId="3" fillId="27" borderId="24" xfId="55" applyFont="1" applyFill="1" applyBorder="1" applyAlignment="1">
      <alignment horizontal="center" vertical="center" wrapText="1"/>
    </xf>
    <xf numFmtId="0" fontId="32" fillId="27" borderId="36" xfId="55" applyFont="1" applyFill="1" applyBorder="1" applyAlignment="1">
      <alignment horizontal="center" vertical="center" wrapText="1"/>
    </xf>
    <xf numFmtId="0" fontId="32" fillId="27" borderId="37" xfId="55" applyFont="1" applyFill="1" applyBorder="1" applyAlignment="1">
      <alignment horizontal="center" vertical="center" wrapText="1"/>
    </xf>
    <xf numFmtId="0" fontId="32" fillId="27" borderId="38" xfId="55" applyFont="1" applyFill="1" applyBorder="1" applyAlignment="1">
      <alignment horizontal="center" vertical="center" wrapText="1"/>
    </xf>
    <xf numFmtId="0" fontId="32" fillId="27" borderId="39" xfId="55" applyFont="1" applyFill="1" applyBorder="1" applyAlignment="1">
      <alignment horizontal="center" vertical="center" wrapText="1"/>
    </xf>
    <xf numFmtId="0" fontId="3" fillId="28" borderId="37" xfId="45" applyFont="1" applyFill="1" applyBorder="1" applyAlignment="1">
      <alignment horizontal="center" vertical="center" wrapText="1"/>
    </xf>
    <xf numFmtId="0" fontId="3" fillId="29" borderId="38" xfId="45" applyFont="1" applyFill="1" applyBorder="1" applyAlignment="1">
      <alignment horizontal="center" vertical="center" wrapText="1"/>
    </xf>
    <xf numFmtId="0" fontId="3" fillId="30" borderId="38" xfId="45" applyFont="1" applyFill="1" applyBorder="1" applyAlignment="1">
      <alignment horizontal="center" vertical="center" wrapText="1"/>
    </xf>
    <xf numFmtId="0" fontId="3" fillId="31" borderId="38" xfId="56" applyFont="1" applyFill="1" applyBorder="1" applyAlignment="1">
      <alignment horizontal="center" vertical="center" wrapText="1"/>
    </xf>
    <xf numFmtId="0" fontId="3" fillId="31" borderId="39" xfId="56" applyFont="1" applyFill="1" applyBorder="1" applyAlignment="1">
      <alignment horizontal="center" vertical="center" wrapText="1"/>
    </xf>
    <xf numFmtId="14" fontId="33" fillId="32" borderId="40" xfId="38" applyNumberFormat="1" applyFont="1" applyFill="1" applyBorder="1" applyAlignment="1">
      <alignment horizontal="center" vertical="center" wrapText="1"/>
    </xf>
    <xf numFmtId="0" fontId="8" fillId="32" borderId="30" xfId="55" applyFont="1" applyFill="1" applyBorder="1" applyAlignment="1">
      <alignment horizontal="center" vertical="center" wrapText="1"/>
    </xf>
    <xf numFmtId="0" fontId="8" fillId="32" borderId="23" xfId="55" applyNumberFormat="1" applyFont="1" applyFill="1" applyBorder="1" applyAlignment="1">
      <alignment horizontal="center" vertical="center" wrapText="1"/>
    </xf>
    <xf numFmtId="0" fontId="32" fillId="33" borderId="25" xfId="55" applyFont="1" applyFill="1" applyBorder="1" applyAlignment="1">
      <alignment horizontal="center" vertical="center" wrapText="1"/>
    </xf>
    <xf numFmtId="0" fontId="8" fillId="0" borderId="22" xfId="55" applyNumberFormat="1" applyFont="1" applyFill="1" applyBorder="1" applyAlignment="1">
      <alignment horizontal="center" vertical="center" wrapText="1"/>
    </xf>
    <xf numFmtId="0" fontId="8" fillId="0" borderId="23" xfId="55" applyNumberFormat="1" applyFont="1" applyFill="1" applyBorder="1" applyAlignment="1">
      <alignment horizontal="center" vertical="center" wrapText="1"/>
    </xf>
    <xf numFmtId="43" fontId="34" fillId="0" borderId="24" xfId="57" applyFont="1" applyFill="1" applyBorder="1" applyAlignment="1">
      <alignment horizontal="center" vertical="center"/>
    </xf>
    <xf numFmtId="0" fontId="22" fillId="0" borderId="0" xfId="38" applyBorder="1"/>
    <xf numFmtId="0" fontId="33" fillId="34" borderId="36" xfId="55" applyFont="1" applyFill="1" applyBorder="1" applyAlignment="1">
      <alignment horizontal="center" vertical="center" textRotation="90" wrapText="1"/>
    </xf>
    <xf numFmtId="0" fontId="33" fillId="35" borderId="36" xfId="55" applyFont="1" applyFill="1" applyBorder="1" applyAlignment="1">
      <alignment horizontal="center" vertical="center" wrapText="1"/>
    </xf>
    <xf numFmtId="0" fontId="33" fillId="35" borderId="40" xfId="38" applyFont="1" applyFill="1" applyBorder="1" applyAlignment="1">
      <alignment horizontal="center" vertical="center" wrapText="1"/>
    </xf>
    <xf numFmtId="0" fontId="8" fillId="35" borderId="22" xfId="55" applyFont="1" applyFill="1" applyBorder="1" applyAlignment="1">
      <alignment horizontal="center" vertical="center" wrapText="1"/>
    </xf>
    <xf numFmtId="0" fontId="8" fillId="35" borderId="23" xfId="55" applyFont="1" applyFill="1" applyBorder="1" applyAlignment="1">
      <alignment horizontal="center" vertical="center" wrapText="1"/>
    </xf>
    <xf numFmtId="0" fontId="32" fillId="35" borderId="24" xfId="55" applyFont="1" applyFill="1" applyBorder="1" applyAlignment="1">
      <alignment horizontal="center" vertical="center" wrapText="1"/>
    </xf>
    <xf numFmtId="0" fontId="8" fillId="0" borderId="30" xfId="55" applyNumberFormat="1" applyFont="1" applyFill="1" applyBorder="1" applyAlignment="1">
      <alignment horizontal="center" vertical="center" wrapText="1"/>
    </xf>
    <xf numFmtId="0" fontId="33" fillId="34" borderId="42" xfId="55" applyFont="1" applyFill="1" applyBorder="1" applyAlignment="1">
      <alignment horizontal="center" vertical="center" textRotation="90" wrapText="1"/>
    </xf>
    <xf numFmtId="0" fontId="33" fillId="35" borderId="42" xfId="55" applyFont="1" applyFill="1" applyBorder="1" applyAlignment="1">
      <alignment horizontal="center" vertical="center" wrapText="1"/>
    </xf>
    <xf numFmtId="0" fontId="33" fillId="34" borderId="41" xfId="55" applyFont="1" applyFill="1" applyBorder="1" applyAlignment="1">
      <alignment horizontal="center" vertical="center" textRotation="90" wrapText="1"/>
    </xf>
    <xf numFmtId="0" fontId="33" fillId="35" borderId="41" xfId="55" applyFont="1" applyFill="1" applyBorder="1" applyAlignment="1">
      <alignment horizontal="center" vertical="center" wrapText="1"/>
    </xf>
    <xf numFmtId="0" fontId="8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22" fillId="0" borderId="0" xfId="38" applyNumberFormat="1" applyBorder="1"/>
    <xf numFmtId="43" fontId="36" fillId="0" borderId="0" xfId="38" applyNumberFormat="1" applyFont="1" applyBorder="1"/>
    <xf numFmtId="0" fontId="33" fillId="2" borderId="36" xfId="55" applyFont="1" applyFill="1" applyBorder="1" applyAlignment="1">
      <alignment horizontal="center" vertical="center" textRotation="90" wrapText="1"/>
    </xf>
    <xf numFmtId="0" fontId="33" fillId="32" borderId="36" xfId="55" applyFont="1" applyFill="1" applyBorder="1" applyAlignment="1">
      <alignment horizontal="center" vertical="center" wrapText="1"/>
    </xf>
    <xf numFmtId="14" fontId="33" fillId="35" borderId="40" xfId="38" applyNumberFormat="1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pane ySplit="3" topLeftCell="A4" activePane="bottomLeft" state="frozen"/>
      <selection pane="bottomLeft" activeCell="Q35" sqref="Q35"/>
    </sheetView>
  </sheetViews>
  <sheetFormatPr defaultRowHeight="12.75" x14ac:dyDescent="0.2"/>
  <cols>
    <col min="1" max="120" width="20.7109375" customWidth="1"/>
  </cols>
  <sheetData>
    <row r="1" spans="1:20" x14ac:dyDescent="0.2">
      <c r="A1" s="51" t="s">
        <v>0</v>
      </c>
      <c r="B1" s="51"/>
      <c r="C1" s="51"/>
      <c r="D1" s="51"/>
      <c r="E1" s="51" t="s">
        <v>1</v>
      </c>
      <c r="F1" s="51"/>
      <c r="G1" s="51"/>
      <c r="H1" s="51"/>
      <c r="I1" s="51" t="s">
        <v>2</v>
      </c>
      <c r="J1" s="51"/>
      <c r="K1" s="51"/>
      <c r="L1" s="51"/>
      <c r="M1" s="51" t="s">
        <v>3</v>
      </c>
      <c r="N1" s="51"/>
      <c r="O1" s="51"/>
      <c r="P1" s="51"/>
      <c r="Q1" s="51" t="s">
        <v>4</v>
      </c>
      <c r="R1" s="51"/>
      <c r="S1" s="51"/>
      <c r="T1" s="51"/>
    </row>
    <row r="2" spans="1:20" ht="13.5" thickBot="1" x14ac:dyDescent="0.25">
      <c r="A2" s="52">
        <v>1</v>
      </c>
      <c r="B2" s="52"/>
      <c r="C2" s="52"/>
      <c r="D2" s="52"/>
      <c r="E2" s="52">
        <v>12</v>
      </c>
      <c r="F2" s="52"/>
      <c r="G2" s="52"/>
      <c r="H2" s="52"/>
      <c r="I2" s="52">
        <v>2</v>
      </c>
      <c r="J2" s="52"/>
      <c r="K2" s="52"/>
      <c r="L2" s="52"/>
      <c r="M2" s="52">
        <v>5</v>
      </c>
      <c r="N2" s="52"/>
      <c r="O2" s="52"/>
      <c r="P2" s="52"/>
      <c r="Q2" s="52">
        <v>10</v>
      </c>
      <c r="R2" s="52"/>
      <c r="S2" s="52"/>
      <c r="T2" s="52"/>
    </row>
    <row r="3" spans="1:20" ht="35.1" customHeight="1" thickBot="1" x14ac:dyDescent="0.25">
      <c r="A3" s="46" t="s">
        <v>5</v>
      </c>
      <c r="B3" s="32"/>
      <c r="C3" s="32"/>
      <c r="D3" s="41"/>
      <c r="E3" s="46" t="s">
        <v>6</v>
      </c>
      <c r="F3" s="32"/>
      <c r="G3" s="32"/>
      <c r="H3" s="33"/>
      <c r="I3" s="47" t="s">
        <v>7</v>
      </c>
      <c r="J3" s="32"/>
      <c r="K3" s="32"/>
      <c r="L3" s="41"/>
      <c r="M3" s="46" t="s">
        <v>8</v>
      </c>
      <c r="N3" s="32"/>
      <c r="O3" s="32"/>
      <c r="P3" s="33"/>
      <c r="Q3" s="47" t="s">
        <v>9</v>
      </c>
      <c r="R3" s="32"/>
      <c r="S3" s="32"/>
      <c r="T3" s="33"/>
    </row>
    <row r="4" spans="1:20" x14ac:dyDescent="0.2">
      <c r="A4" s="48" t="s">
        <v>10</v>
      </c>
      <c r="B4" s="49"/>
      <c r="C4" s="7" t="s">
        <v>11</v>
      </c>
      <c r="D4" s="19" t="s">
        <v>12</v>
      </c>
      <c r="E4" s="48" t="s">
        <v>10</v>
      </c>
      <c r="F4" s="49"/>
      <c r="G4" s="7" t="s">
        <v>11</v>
      </c>
      <c r="H4" s="8" t="s">
        <v>12</v>
      </c>
      <c r="I4" s="50" t="s">
        <v>10</v>
      </c>
      <c r="J4" s="49"/>
      <c r="K4" s="7" t="s">
        <v>11</v>
      </c>
      <c r="L4" s="19" t="s">
        <v>12</v>
      </c>
      <c r="M4" s="48" t="s">
        <v>10</v>
      </c>
      <c r="N4" s="49"/>
      <c r="O4" s="7" t="s">
        <v>11</v>
      </c>
      <c r="P4" s="8" t="s">
        <v>12</v>
      </c>
      <c r="Q4" s="50" t="s">
        <v>10</v>
      </c>
      <c r="R4" s="49"/>
      <c r="S4" s="7" t="s">
        <v>11</v>
      </c>
      <c r="T4" s="8" t="s">
        <v>12</v>
      </c>
    </row>
    <row r="5" spans="1:20" ht="13.5" thickBot="1" x14ac:dyDescent="0.25">
      <c r="A5" s="9" t="s">
        <v>13</v>
      </c>
      <c r="B5" s="10" t="s">
        <v>14</v>
      </c>
      <c r="C5" s="11" t="s">
        <v>15</v>
      </c>
      <c r="D5" s="20" t="s">
        <v>16</v>
      </c>
      <c r="E5" s="9" t="s">
        <v>13</v>
      </c>
      <c r="F5" s="10" t="s">
        <v>14</v>
      </c>
      <c r="G5" s="11" t="s">
        <v>15</v>
      </c>
      <c r="H5" s="12" t="s">
        <v>16</v>
      </c>
      <c r="I5" s="23" t="s">
        <v>13</v>
      </c>
      <c r="J5" s="10" t="s">
        <v>14</v>
      </c>
      <c r="K5" s="11" t="s">
        <v>15</v>
      </c>
      <c r="L5" s="20" t="s">
        <v>16</v>
      </c>
      <c r="M5" s="9" t="s">
        <v>13</v>
      </c>
      <c r="N5" s="10" t="s">
        <v>14</v>
      </c>
      <c r="O5" s="11" t="s">
        <v>15</v>
      </c>
      <c r="P5" s="12" t="s">
        <v>16</v>
      </c>
      <c r="Q5" s="23" t="s">
        <v>13</v>
      </c>
      <c r="R5" s="10" t="s">
        <v>14</v>
      </c>
      <c r="S5" s="11" t="s">
        <v>15</v>
      </c>
      <c r="T5" s="12" t="s">
        <v>16</v>
      </c>
    </row>
    <row r="6" spans="1:20" ht="13.5" thickBot="1" x14ac:dyDescent="0.25">
      <c r="A6" s="15" t="s">
        <v>17</v>
      </c>
      <c r="B6" s="16" t="s">
        <v>18</v>
      </c>
      <c r="C6" s="32" t="s">
        <v>19</v>
      </c>
      <c r="D6" s="41"/>
      <c r="E6" s="15" t="s">
        <v>17</v>
      </c>
      <c r="F6" s="16" t="s">
        <v>18</v>
      </c>
      <c r="G6" s="32" t="s">
        <v>19</v>
      </c>
      <c r="H6" s="33"/>
      <c r="I6" s="24" t="s">
        <v>17</v>
      </c>
      <c r="J6" s="16" t="s">
        <v>18</v>
      </c>
      <c r="K6" s="32" t="s">
        <v>19</v>
      </c>
      <c r="L6" s="41"/>
      <c r="M6" s="15" t="s">
        <v>17</v>
      </c>
      <c r="N6" s="16" t="s">
        <v>18</v>
      </c>
      <c r="O6" s="32" t="s">
        <v>19</v>
      </c>
      <c r="P6" s="33"/>
      <c r="Q6" s="24" t="s">
        <v>17</v>
      </c>
      <c r="R6" s="16" t="s">
        <v>18</v>
      </c>
      <c r="S6" s="32" t="s">
        <v>19</v>
      </c>
      <c r="T6" s="33"/>
    </row>
    <row r="7" spans="1:20" x14ac:dyDescent="0.2">
      <c r="A7" s="13" t="s">
        <v>20</v>
      </c>
      <c r="B7" s="14" t="s">
        <v>21</v>
      </c>
      <c r="C7" s="14">
        <v>31</v>
      </c>
      <c r="D7" s="42"/>
      <c r="E7" s="13" t="s">
        <v>20</v>
      </c>
      <c r="F7" s="14" t="s">
        <v>21</v>
      </c>
      <c r="G7" s="14">
        <v>31</v>
      </c>
      <c r="H7" s="44"/>
      <c r="I7" s="25" t="s">
        <v>20</v>
      </c>
      <c r="J7" s="14" t="s">
        <v>21</v>
      </c>
      <c r="K7" s="14">
        <v>31</v>
      </c>
      <c r="L7" s="42"/>
      <c r="M7" s="13" t="s">
        <v>20</v>
      </c>
      <c r="N7" s="14" t="s">
        <v>21</v>
      </c>
      <c r="O7" s="14">
        <v>31</v>
      </c>
      <c r="P7" s="44"/>
      <c r="Q7" s="25" t="s">
        <v>20</v>
      </c>
      <c r="R7" s="14" t="s">
        <v>21</v>
      </c>
      <c r="S7" s="14">
        <v>31</v>
      </c>
      <c r="T7" s="44"/>
    </row>
    <row r="8" spans="1:20" x14ac:dyDescent="0.2">
      <c r="A8" s="3" t="s">
        <v>22</v>
      </c>
      <c r="B8" s="2" t="s">
        <v>23</v>
      </c>
      <c r="C8" s="2">
        <v>25</v>
      </c>
      <c r="D8" s="43"/>
      <c r="E8" s="3" t="s">
        <v>22</v>
      </c>
      <c r="F8" s="2" t="s">
        <v>23</v>
      </c>
      <c r="G8" s="2">
        <v>25</v>
      </c>
      <c r="H8" s="45"/>
      <c r="I8" s="26" t="s">
        <v>22</v>
      </c>
      <c r="J8" s="2" t="s">
        <v>23</v>
      </c>
      <c r="K8" s="2">
        <v>25</v>
      </c>
      <c r="L8" s="43"/>
      <c r="M8" s="3" t="s">
        <v>22</v>
      </c>
      <c r="N8" s="2" t="s">
        <v>23</v>
      </c>
      <c r="O8" s="2">
        <v>25</v>
      </c>
      <c r="P8" s="45"/>
      <c r="Q8" s="26" t="s">
        <v>22</v>
      </c>
      <c r="R8" s="2" t="s">
        <v>23</v>
      </c>
      <c r="S8" s="2">
        <v>25</v>
      </c>
      <c r="T8" s="45"/>
    </row>
    <row r="9" spans="1:20" x14ac:dyDescent="0.2">
      <c r="A9" s="3" t="s">
        <v>24</v>
      </c>
      <c r="B9" s="2" t="s">
        <v>25</v>
      </c>
      <c r="C9" s="2">
        <v>10</v>
      </c>
      <c r="D9" s="43"/>
      <c r="E9" s="3" t="s">
        <v>24</v>
      </c>
      <c r="F9" s="2" t="s">
        <v>25</v>
      </c>
      <c r="G9" s="2">
        <v>10</v>
      </c>
      <c r="H9" s="45"/>
      <c r="I9" s="26" t="s">
        <v>24</v>
      </c>
      <c r="J9" s="2" t="s">
        <v>25</v>
      </c>
      <c r="K9" s="2">
        <v>10</v>
      </c>
      <c r="L9" s="43"/>
      <c r="M9" s="3" t="s">
        <v>24</v>
      </c>
      <c r="N9" s="2" t="s">
        <v>25</v>
      </c>
      <c r="O9" s="2">
        <v>10</v>
      </c>
      <c r="P9" s="45"/>
      <c r="Q9" s="26" t="s">
        <v>24</v>
      </c>
      <c r="R9" s="2" t="s">
        <v>25</v>
      </c>
      <c r="S9" s="2">
        <v>10</v>
      </c>
      <c r="T9" s="45"/>
    </row>
    <row r="10" spans="1:20" x14ac:dyDescent="0.2">
      <c r="A10" s="3" t="s">
        <v>26</v>
      </c>
      <c r="B10" s="2" t="s">
        <v>27</v>
      </c>
      <c r="C10" s="2">
        <v>50</v>
      </c>
      <c r="D10" s="43"/>
      <c r="E10" s="3" t="s">
        <v>26</v>
      </c>
      <c r="F10" s="2" t="s">
        <v>27</v>
      </c>
      <c r="G10" s="2">
        <v>50</v>
      </c>
      <c r="H10" s="45"/>
      <c r="I10" s="26" t="s">
        <v>26</v>
      </c>
      <c r="J10" s="2" t="s">
        <v>27</v>
      </c>
      <c r="K10" s="2">
        <v>50</v>
      </c>
      <c r="L10" s="43"/>
      <c r="M10" s="3" t="s">
        <v>26</v>
      </c>
      <c r="N10" s="2" t="s">
        <v>27</v>
      </c>
      <c r="O10" s="2">
        <v>50</v>
      </c>
      <c r="P10" s="45"/>
      <c r="Q10" s="26" t="s">
        <v>26</v>
      </c>
      <c r="R10" s="2" t="s">
        <v>27</v>
      </c>
      <c r="S10" s="2">
        <v>50</v>
      </c>
      <c r="T10" s="45"/>
    </row>
    <row r="11" spans="1:20" x14ac:dyDescent="0.2">
      <c r="A11" s="3" t="s">
        <v>28</v>
      </c>
      <c r="B11" s="2" t="s">
        <v>29</v>
      </c>
      <c r="C11" s="2">
        <v>70</v>
      </c>
      <c r="D11" s="43"/>
      <c r="E11" s="3" t="s">
        <v>28</v>
      </c>
      <c r="F11" s="2" t="s">
        <v>29</v>
      </c>
      <c r="G11" s="2">
        <v>70</v>
      </c>
      <c r="H11" s="45"/>
      <c r="I11" s="26" t="s">
        <v>28</v>
      </c>
      <c r="J11" s="2" t="s">
        <v>29</v>
      </c>
      <c r="K11" s="2">
        <v>70</v>
      </c>
      <c r="L11" s="43"/>
      <c r="M11" s="3" t="s">
        <v>28</v>
      </c>
      <c r="N11" s="2" t="s">
        <v>29</v>
      </c>
      <c r="O11" s="2">
        <v>70</v>
      </c>
      <c r="P11" s="45"/>
      <c r="Q11" s="26" t="s">
        <v>28</v>
      </c>
      <c r="R11" s="2" t="s">
        <v>29</v>
      </c>
      <c r="S11" s="2">
        <v>70</v>
      </c>
      <c r="T11" s="45"/>
    </row>
    <row r="12" spans="1:20" x14ac:dyDescent="0.2">
      <c r="A12" s="3" t="s">
        <v>30</v>
      </c>
      <c r="B12" s="2" t="s">
        <v>31</v>
      </c>
      <c r="C12" s="2">
        <v>10</v>
      </c>
      <c r="D12" s="43"/>
      <c r="E12" s="3" t="s">
        <v>30</v>
      </c>
      <c r="F12" s="2" t="s">
        <v>31</v>
      </c>
      <c r="G12" s="2">
        <v>10</v>
      </c>
      <c r="H12" s="45"/>
      <c r="I12" s="26" t="s">
        <v>30</v>
      </c>
      <c r="J12" s="2" t="s">
        <v>31</v>
      </c>
      <c r="K12" s="2">
        <v>10</v>
      </c>
      <c r="L12" s="43"/>
      <c r="M12" s="3" t="s">
        <v>30</v>
      </c>
      <c r="N12" s="2" t="s">
        <v>31</v>
      </c>
      <c r="O12" s="2">
        <v>10</v>
      </c>
      <c r="P12" s="45"/>
      <c r="Q12" s="26" t="s">
        <v>30</v>
      </c>
      <c r="R12" s="2" t="s">
        <v>31</v>
      </c>
      <c r="S12" s="2">
        <v>10</v>
      </c>
      <c r="T12" s="45"/>
    </row>
    <row r="13" spans="1:20" x14ac:dyDescent="0.2">
      <c r="A13" s="3" t="s">
        <v>32</v>
      </c>
      <c r="B13" s="2" t="s">
        <v>33</v>
      </c>
      <c r="C13" s="2">
        <v>30</v>
      </c>
      <c r="D13" s="43"/>
      <c r="E13" s="3" t="s">
        <v>32</v>
      </c>
      <c r="F13" s="2" t="s">
        <v>33</v>
      </c>
      <c r="G13" s="2">
        <v>30</v>
      </c>
      <c r="H13" s="45"/>
      <c r="I13" s="26" t="s">
        <v>32</v>
      </c>
      <c r="J13" s="2" t="s">
        <v>33</v>
      </c>
      <c r="K13" s="2">
        <v>30</v>
      </c>
      <c r="L13" s="43"/>
      <c r="M13" s="3" t="s">
        <v>32</v>
      </c>
      <c r="N13" s="2" t="s">
        <v>33</v>
      </c>
      <c r="O13" s="2">
        <v>30</v>
      </c>
      <c r="P13" s="45"/>
      <c r="Q13" s="26" t="s">
        <v>32</v>
      </c>
      <c r="R13" s="2" t="s">
        <v>33</v>
      </c>
      <c r="S13" s="2">
        <v>30</v>
      </c>
      <c r="T13" s="45"/>
    </row>
    <row r="14" spans="1:20" x14ac:dyDescent="0.2">
      <c r="A14" s="3" t="s">
        <v>34</v>
      </c>
      <c r="B14" s="2" t="s">
        <v>35</v>
      </c>
      <c r="C14" s="2">
        <v>89</v>
      </c>
      <c r="D14" s="43"/>
      <c r="E14" s="3" t="s">
        <v>34</v>
      </c>
      <c r="F14" s="2" t="s">
        <v>35</v>
      </c>
      <c r="G14" s="2">
        <v>89</v>
      </c>
      <c r="H14" s="45"/>
      <c r="I14" s="26" t="s">
        <v>34</v>
      </c>
      <c r="J14" s="2" t="s">
        <v>35</v>
      </c>
      <c r="K14" s="2">
        <v>89</v>
      </c>
      <c r="L14" s="43"/>
      <c r="M14" s="3" t="s">
        <v>34</v>
      </c>
      <c r="N14" s="2" t="s">
        <v>35</v>
      </c>
      <c r="O14" s="2">
        <v>89</v>
      </c>
      <c r="P14" s="45"/>
      <c r="Q14" s="26" t="s">
        <v>34</v>
      </c>
      <c r="R14" s="2" t="s">
        <v>35</v>
      </c>
      <c r="S14" s="2">
        <v>89</v>
      </c>
      <c r="T14" s="45"/>
    </row>
    <row r="15" spans="1:20" x14ac:dyDescent="0.2">
      <c r="A15" s="3" t="s">
        <v>36</v>
      </c>
      <c r="B15" s="2" t="s">
        <v>37</v>
      </c>
      <c r="C15" s="2">
        <v>30</v>
      </c>
      <c r="D15" s="43"/>
      <c r="E15" s="3" t="s">
        <v>36</v>
      </c>
      <c r="F15" s="2" t="s">
        <v>37</v>
      </c>
      <c r="G15" s="2">
        <v>30</v>
      </c>
      <c r="H15" s="45"/>
      <c r="I15" s="26" t="s">
        <v>36</v>
      </c>
      <c r="J15" s="2" t="s">
        <v>37</v>
      </c>
      <c r="K15" s="2">
        <v>30</v>
      </c>
      <c r="L15" s="43"/>
      <c r="M15" s="3" t="s">
        <v>36</v>
      </c>
      <c r="N15" s="2" t="s">
        <v>37</v>
      </c>
      <c r="O15" s="2">
        <v>30</v>
      </c>
      <c r="P15" s="45"/>
      <c r="Q15" s="26" t="s">
        <v>36</v>
      </c>
      <c r="R15" s="2" t="s">
        <v>37</v>
      </c>
      <c r="S15" s="2">
        <v>30</v>
      </c>
      <c r="T15" s="45"/>
    </row>
    <row r="16" spans="1:20" x14ac:dyDescent="0.2">
      <c r="A16" s="3" t="s">
        <v>38</v>
      </c>
      <c r="B16" s="2" t="s">
        <v>39</v>
      </c>
      <c r="C16" s="2">
        <v>5</v>
      </c>
      <c r="D16" s="43"/>
      <c r="E16" s="3" t="s">
        <v>38</v>
      </c>
      <c r="F16" s="2" t="s">
        <v>39</v>
      </c>
      <c r="G16" s="2">
        <v>5</v>
      </c>
      <c r="H16" s="45"/>
      <c r="I16" s="26" t="s">
        <v>38</v>
      </c>
      <c r="J16" s="2" t="s">
        <v>39</v>
      </c>
      <c r="K16" s="2">
        <v>5</v>
      </c>
      <c r="L16" s="43"/>
      <c r="M16" s="3" t="s">
        <v>38</v>
      </c>
      <c r="N16" s="2" t="s">
        <v>39</v>
      </c>
      <c r="O16" s="2">
        <v>5</v>
      </c>
      <c r="P16" s="45"/>
      <c r="Q16" s="26" t="s">
        <v>38</v>
      </c>
      <c r="R16" s="2" t="s">
        <v>39</v>
      </c>
      <c r="S16" s="2">
        <v>5</v>
      </c>
      <c r="T16" s="45"/>
    </row>
    <row r="17" spans="1:20" ht="13.5" thickBot="1" x14ac:dyDescent="0.25">
      <c r="A17" s="38" t="s">
        <v>40</v>
      </c>
      <c r="B17" s="39"/>
      <c r="C17" s="17">
        <f>SUM(C7:C16)</f>
        <v>350</v>
      </c>
      <c r="D17" s="21">
        <v>0.39</v>
      </c>
      <c r="E17" s="38" t="s">
        <v>40</v>
      </c>
      <c r="F17" s="39"/>
      <c r="G17" s="17">
        <f>SUM(G7:G16)</f>
        <v>350</v>
      </c>
      <c r="H17" s="18">
        <v>0.39</v>
      </c>
      <c r="I17" s="40" t="s">
        <v>40</v>
      </c>
      <c r="J17" s="39"/>
      <c r="K17" s="17">
        <f>SUM(K7:K16)</f>
        <v>350</v>
      </c>
      <c r="L17" s="21">
        <v>0.39</v>
      </c>
      <c r="M17" s="38" t="s">
        <v>40</v>
      </c>
      <c r="N17" s="39"/>
      <c r="O17" s="17">
        <f>SUM(O7:O16)</f>
        <v>350</v>
      </c>
      <c r="P17" s="18">
        <v>0.39</v>
      </c>
      <c r="Q17" s="40" t="s">
        <v>40</v>
      </c>
      <c r="R17" s="39"/>
      <c r="S17" s="17">
        <f>SUM(S7:S16)</f>
        <v>350</v>
      </c>
      <c r="T17" s="18">
        <v>0.39</v>
      </c>
    </row>
    <row r="18" spans="1:20" ht="13.5" thickBot="1" x14ac:dyDescent="0.25">
      <c r="A18" s="15" t="s">
        <v>17</v>
      </c>
      <c r="B18" s="16" t="s">
        <v>41</v>
      </c>
      <c r="C18" s="32" t="s">
        <v>42</v>
      </c>
      <c r="D18" s="41"/>
      <c r="E18" s="15" t="s">
        <v>17</v>
      </c>
      <c r="F18" s="16" t="s">
        <v>41</v>
      </c>
      <c r="G18" s="32" t="s">
        <v>43</v>
      </c>
      <c r="H18" s="33"/>
      <c r="I18" s="24" t="s">
        <v>17</v>
      </c>
      <c r="J18" s="16" t="s">
        <v>41</v>
      </c>
      <c r="K18" s="32" t="s">
        <v>42</v>
      </c>
      <c r="L18" s="41"/>
      <c r="M18" s="15" t="s">
        <v>17</v>
      </c>
      <c r="N18" s="16" t="s">
        <v>41</v>
      </c>
      <c r="O18" s="32" t="s">
        <v>43</v>
      </c>
      <c r="P18" s="33"/>
      <c r="Q18" s="24" t="s">
        <v>17</v>
      </c>
      <c r="R18" s="16" t="s">
        <v>41</v>
      </c>
      <c r="S18" s="32" t="s">
        <v>42</v>
      </c>
      <c r="T18" s="33"/>
    </row>
    <row r="19" spans="1:20" x14ac:dyDescent="0.2">
      <c r="A19" s="13" t="s">
        <v>44</v>
      </c>
      <c r="B19" s="14" t="s">
        <v>45</v>
      </c>
      <c r="C19" s="14">
        <v>15</v>
      </c>
      <c r="D19" s="34"/>
      <c r="E19" s="13" t="s">
        <v>44</v>
      </c>
      <c r="F19" s="14" t="s">
        <v>45</v>
      </c>
      <c r="G19" s="14">
        <v>15</v>
      </c>
      <c r="H19" s="36"/>
      <c r="I19" s="25" t="s">
        <v>44</v>
      </c>
      <c r="J19" s="14" t="s">
        <v>45</v>
      </c>
      <c r="K19" s="14">
        <v>15</v>
      </c>
      <c r="L19" s="34"/>
      <c r="M19" s="13" t="s">
        <v>44</v>
      </c>
      <c r="N19" s="14" t="s">
        <v>45</v>
      </c>
      <c r="O19" s="14">
        <v>15</v>
      </c>
      <c r="P19" s="36"/>
      <c r="Q19" s="25" t="s">
        <v>44</v>
      </c>
      <c r="R19" s="14" t="s">
        <v>45</v>
      </c>
      <c r="S19" s="14">
        <v>15</v>
      </c>
      <c r="T19" s="36"/>
    </row>
    <row r="20" spans="1:20" x14ac:dyDescent="0.2">
      <c r="A20" s="3" t="s">
        <v>46</v>
      </c>
      <c r="B20" s="2" t="s">
        <v>47</v>
      </c>
      <c r="C20" s="2">
        <v>10</v>
      </c>
      <c r="D20" s="35"/>
      <c r="E20" s="3" t="s">
        <v>46</v>
      </c>
      <c r="F20" s="2" t="s">
        <v>47</v>
      </c>
      <c r="G20" s="2">
        <v>10</v>
      </c>
      <c r="H20" s="37"/>
      <c r="I20" s="26" t="s">
        <v>46</v>
      </c>
      <c r="J20" s="2" t="s">
        <v>47</v>
      </c>
      <c r="K20" s="2">
        <v>10</v>
      </c>
      <c r="L20" s="35"/>
      <c r="M20" s="3" t="s">
        <v>46</v>
      </c>
      <c r="N20" s="2" t="s">
        <v>47</v>
      </c>
      <c r="O20" s="2">
        <v>10</v>
      </c>
      <c r="P20" s="37"/>
      <c r="Q20" s="26" t="s">
        <v>46</v>
      </c>
      <c r="R20" s="2" t="s">
        <v>47</v>
      </c>
      <c r="S20" s="2">
        <v>10</v>
      </c>
      <c r="T20" s="37"/>
    </row>
    <row r="21" spans="1:20" x14ac:dyDescent="0.2">
      <c r="A21" s="3" t="s">
        <v>22</v>
      </c>
      <c r="B21" s="2" t="s">
        <v>23</v>
      </c>
      <c r="C21" s="2">
        <v>10</v>
      </c>
      <c r="D21" s="35"/>
      <c r="E21" s="3" t="s">
        <v>22</v>
      </c>
      <c r="F21" s="2" t="s">
        <v>23</v>
      </c>
      <c r="G21" s="2">
        <v>10</v>
      </c>
      <c r="H21" s="37"/>
      <c r="I21" s="26" t="s">
        <v>22</v>
      </c>
      <c r="J21" s="2" t="s">
        <v>23</v>
      </c>
      <c r="K21" s="2">
        <v>10</v>
      </c>
      <c r="L21" s="35"/>
      <c r="M21" s="3" t="s">
        <v>22</v>
      </c>
      <c r="N21" s="2" t="s">
        <v>23</v>
      </c>
      <c r="O21" s="2">
        <v>10</v>
      </c>
      <c r="P21" s="37"/>
      <c r="Q21" s="26" t="s">
        <v>22</v>
      </c>
      <c r="R21" s="2" t="s">
        <v>23</v>
      </c>
      <c r="S21" s="2">
        <v>10</v>
      </c>
      <c r="T21" s="37"/>
    </row>
    <row r="22" spans="1:20" x14ac:dyDescent="0.2">
      <c r="A22" s="3" t="s">
        <v>24</v>
      </c>
      <c r="B22" s="2" t="s">
        <v>25</v>
      </c>
      <c r="C22" s="2">
        <v>15</v>
      </c>
      <c r="D22" s="35"/>
      <c r="E22" s="3" t="s">
        <v>24</v>
      </c>
      <c r="F22" s="2" t="s">
        <v>25</v>
      </c>
      <c r="G22" s="2">
        <v>15</v>
      </c>
      <c r="H22" s="37"/>
      <c r="I22" s="26" t="s">
        <v>24</v>
      </c>
      <c r="J22" s="2" t="s">
        <v>25</v>
      </c>
      <c r="K22" s="2">
        <v>15</v>
      </c>
      <c r="L22" s="35"/>
      <c r="M22" s="3" t="s">
        <v>24</v>
      </c>
      <c r="N22" s="2" t="s">
        <v>25</v>
      </c>
      <c r="O22" s="2">
        <v>15</v>
      </c>
      <c r="P22" s="37"/>
      <c r="Q22" s="26" t="s">
        <v>24</v>
      </c>
      <c r="R22" s="2" t="s">
        <v>25</v>
      </c>
      <c r="S22" s="2">
        <v>15</v>
      </c>
      <c r="T22" s="37"/>
    </row>
    <row r="23" spans="1:20" x14ac:dyDescent="0.2">
      <c r="A23" s="3" t="s">
        <v>28</v>
      </c>
      <c r="B23" s="2" t="s">
        <v>29</v>
      </c>
      <c r="C23" s="2">
        <v>15</v>
      </c>
      <c r="D23" s="35"/>
      <c r="E23" s="3" t="s">
        <v>28</v>
      </c>
      <c r="F23" s="2" t="s">
        <v>29</v>
      </c>
      <c r="G23" s="2">
        <v>40</v>
      </c>
      <c r="H23" s="37"/>
      <c r="I23" s="26" t="s">
        <v>28</v>
      </c>
      <c r="J23" s="2" t="s">
        <v>29</v>
      </c>
      <c r="K23" s="2">
        <v>15</v>
      </c>
      <c r="L23" s="35"/>
      <c r="M23" s="3" t="s">
        <v>28</v>
      </c>
      <c r="N23" s="2" t="s">
        <v>29</v>
      </c>
      <c r="O23" s="2">
        <v>40</v>
      </c>
      <c r="P23" s="37"/>
      <c r="Q23" s="26" t="s">
        <v>28</v>
      </c>
      <c r="R23" s="2" t="s">
        <v>29</v>
      </c>
      <c r="S23" s="2">
        <v>15</v>
      </c>
      <c r="T23" s="37"/>
    </row>
    <row r="24" spans="1:20" x14ac:dyDescent="0.2">
      <c r="A24" s="3" t="s">
        <v>32</v>
      </c>
      <c r="B24" s="2" t="s">
        <v>33</v>
      </c>
      <c r="C24" s="2">
        <v>15</v>
      </c>
      <c r="D24" s="35"/>
      <c r="E24" s="3" t="s">
        <v>32</v>
      </c>
      <c r="F24" s="2" t="s">
        <v>33</v>
      </c>
      <c r="G24" s="2">
        <v>20</v>
      </c>
      <c r="H24" s="37"/>
      <c r="I24" s="26" t="s">
        <v>32</v>
      </c>
      <c r="J24" s="2" t="s">
        <v>33</v>
      </c>
      <c r="K24" s="2">
        <v>15</v>
      </c>
      <c r="L24" s="35"/>
      <c r="M24" s="3" t="s">
        <v>32</v>
      </c>
      <c r="N24" s="2" t="s">
        <v>33</v>
      </c>
      <c r="O24" s="2">
        <v>20</v>
      </c>
      <c r="P24" s="37"/>
      <c r="Q24" s="26" t="s">
        <v>32</v>
      </c>
      <c r="R24" s="2" t="s">
        <v>33</v>
      </c>
      <c r="S24" s="2">
        <v>15</v>
      </c>
      <c r="T24" s="37"/>
    </row>
    <row r="25" spans="1:20" x14ac:dyDescent="0.2">
      <c r="A25" s="3" t="s">
        <v>34</v>
      </c>
      <c r="B25" s="2" t="s">
        <v>35</v>
      </c>
      <c r="C25" s="2">
        <v>50</v>
      </c>
      <c r="D25" s="35"/>
      <c r="E25" s="3" t="s">
        <v>34</v>
      </c>
      <c r="F25" s="2" t="s">
        <v>35</v>
      </c>
      <c r="G25" s="2">
        <v>50</v>
      </c>
      <c r="H25" s="37"/>
      <c r="I25" s="26" t="s">
        <v>34</v>
      </c>
      <c r="J25" s="2" t="s">
        <v>35</v>
      </c>
      <c r="K25" s="2">
        <v>50</v>
      </c>
      <c r="L25" s="35"/>
      <c r="M25" s="3" t="s">
        <v>34</v>
      </c>
      <c r="N25" s="2" t="s">
        <v>35</v>
      </c>
      <c r="O25" s="2">
        <v>50</v>
      </c>
      <c r="P25" s="37"/>
      <c r="Q25" s="26" t="s">
        <v>34</v>
      </c>
      <c r="R25" s="2" t="s">
        <v>35</v>
      </c>
      <c r="S25" s="2">
        <v>50</v>
      </c>
      <c r="T25" s="37"/>
    </row>
    <row r="26" spans="1:20" x14ac:dyDescent="0.2">
      <c r="A26" s="3" t="s">
        <v>48</v>
      </c>
      <c r="B26" s="2" t="s">
        <v>49</v>
      </c>
      <c r="C26" s="2">
        <v>20</v>
      </c>
      <c r="D26" s="35"/>
      <c r="E26" s="3" t="s">
        <v>48</v>
      </c>
      <c r="F26" s="2" t="s">
        <v>49</v>
      </c>
      <c r="G26" s="2">
        <v>20</v>
      </c>
      <c r="H26" s="37"/>
      <c r="I26" s="26" t="s">
        <v>48</v>
      </c>
      <c r="J26" s="2" t="s">
        <v>49</v>
      </c>
      <c r="K26" s="2">
        <v>20</v>
      </c>
      <c r="L26" s="35"/>
      <c r="M26" s="3" t="s">
        <v>48</v>
      </c>
      <c r="N26" s="2" t="s">
        <v>49</v>
      </c>
      <c r="O26" s="2">
        <v>20</v>
      </c>
      <c r="P26" s="37"/>
      <c r="Q26" s="26" t="s">
        <v>48</v>
      </c>
      <c r="R26" s="2" t="s">
        <v>49</v>
      </c>
      <c r="S26" s="2">
        <v>20</v>
      </c>
      <c r="T26" s="37"/>
    </row>
    <row r="27" spans="1:20" ht="76.5" x14ac:dyDescent="0.2">
      <c r="A27" s="4" t="s">
        <v>36</v>
      </c>
      <c r="B27" s="1" t="s">
        <v>37</v>
      </c>
      <c r="C27" s="1">
        <v>0</v>
      </c>
      <c r="D27" s="35"/>
      <c r="E27" s="3" t="s">
        <v>36</v>
      </c>
      <c r="F27" s="2" t="s">
        <v>37</v>
      </c>
      <c r="G27" s="2">
        <v>20</v>
      </c>
      <c r="H27" s="37"/>
      <c r="I27" s="27" t="s">
        <v>36</v>
      </c>
      <c r="J27" s="1" t="s">
        <v>37</v>
      </c>
      <c r="K27" s="1">
        <v>0</v>
      </c>
      <c r="L27" s="35"/>
      <c r="M27" s="3" t="s">
        <v>36</v>
      </c>
      <c r="N27" s="2" t="s">
        <v>37</v>
      </c>
      <c r="O27" s="2">
        <v>20</v>
      </c>
      <c r="P27" s="37"/>
      <c r="Q27" s="27" t="s">
        <v>36</v>
      </c>
      <c r="R27" s="1" t="s">
        <v>37</v>
      </c>
      <c r="S27" s="1">
        <v>0</v>
      </c>
      <c r="T27" s="37"/>
    </row>
    <row r="28" spans="1:20" ht="13.5" thickBot="1" x14ac:dyDescent="0.25">
      <c r="A28" s="28" t="s">
        <v>40</v>
      </c>
      <c r="B28" s="29"/>
      <c r="C28" s="5">
        <f>SUM(C19:C27)</f>
        <v>150</v>
      </c>
      <c r="D28" s="22">
        <v>1.1299999999999999</v>
      </c>
      <c r="E28" s="28" t="s">
        <v>40</v>
      </c>
      <c r="F28" s="29"/>
      <c r="G28" s="5">
        <f>SUM(G19:G27)</f>
        <v>200</v>
      </c>
      <c r="H28" s="6">
        <v>0.85</v>
      </c>
      <c r="I28" s="30" t="s">
        <v>40</v>
      </c>
      <c r="J28" s="29"/>
      <c r="K28" s="5">
        <f>SUM(K19:K27)</f>
        <v>150</v>
      </c>
      <c r="L28" s="22">
        <v>1.1299999999999999</v>
      </c>
      <c r="M28" s="28" t="s">
        <v>40</v>
      </c>
      <c r="N28" s="29"/>
      <c r="O28" s="5">
        <f>SUM(O19:O27)</f>
        <v>200</v>
      </c>
      <c r="P28" s="6">
        <v>0.85</v>
      </c>
      <c r="Q28" s="30" t="s">
        <v>40</v>
      </c>
      <c r="R28" s="29"/>
      <c r="S28" s="5">
        <f>SUM(S19:S27)</f>
        <v>150</v>
      </c>
      <c r="T28" s="6">
        <v>1.1299999999999999</v>
      </c>
    </row>
    <row r="29" spans="1:20" ht="50.1" customHeight="1" x14ac:dyDescent="0.2">
      <c r="A29" s="31" t="s">
        <v>50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</sheetData>
  <mergeCells count="51">
    <mergeCell ref="A2:D2"/>
    <mergeCell ref="E2:H2"/>
    <mergeCell ref="I2:L2"/>
    <mergeCell ref="M2:P2"/>
    <mergeCell ref="Q2:T2"/>
    <mergeCell ref="A1:D1"/>
    <mergeCell ref="E1:H1"/>
    <mergeCell ref="I1:L1"/>
    <mergeCell ref="M1:P1"/>
    <mergeCell ref="Q1:T1"/>
    <mergeCell ref="A4:B4"/>
    <mergeCell ref="E4:F4"/>
    <mergeCell ref="I4:J4"/>
    <mergeCell ref="M4:N4"/>
    <mergeCell ref="Q4:R4"/>
    <mergeCell ref="A3:D3"/>
    <mergeCell ref="E3:H3"/>
    <mergeCell ref="I3:L3"/>
    <mergeCell ref="M3:P3"/>
    <mergeCell ref="Q3:T3"/>
    <mergeCell ref="D7:D16"/>
    <mergeCell ref="H7:H16"/>
    <mergeCell ref="L7:L16"/>
    <mergeCell ref="P7:P16"/>
    <mergeCell ref="T7:T16"/>
    <mergeCell ref="C6:D6"/>
    <mergeCell ref="G6:H6"/>
    <mergeCell ref="K6:L6"/>
    <mergeCell ref="O6:P6"/>
    <mergeCell ref="S6:T6"/>
    <mergeCell ref="A17:B17"/>
    <mergeCell ref="E17:F17"/>
    <mergeCell ref="I17:J17"/>
    <mergeCell ref="M17:N17"/>
    <mergeCell ref="Q17:R17"/>
    <mergeCell ref="A29:T29"/>
    <mergeCell ref="S18:T18"/>
    <mergeCell ref="D19:D27"/>
    <mergeCell ref="H19:H27"/>
    <mergeCell ref="L19:L27"/>
    <mergeCell ref="P19:P27"/>
    <mergeCell ref="T19:T27"/>
    <mergeCell ref="C18:D18"/>
    <mergeCell ref="G18:H18"/>
    <mergeCell ref="K18:L18"/>
    <mergeCell ref="O18:P18"/>
    <mergeCell ref="A28:B28"/>
    <mergeCell ref="E28:F28"/>
    <mergeCell ref="I28:J28"/>
    <mergeCell ref="M28:N28"/>
    <mergeCell ref="Q28:R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J10" sqref="J10"/>
    </sheetView>
  </sheetViews>
  <sheetFormatPr defaultRowHeight="12.75" x14ac:dyDescent="0.2"/>
  <cols>
    <col min="1" max="1" width="7.140625" style="55" bestFit="1" customWidth="1"/>
    <col min="2" max="2" width="24" style="55" customWidth="1"/>
    <col min="3" max="3" width="23.5703125" style="55" customWidth="1"/>
    <col min="4" max="8" width="15.7109375" style="55" customWidth="1"/>
    <col min="9" max="9" width="11.140625" style="55" customWidth="1"/>
    <col min="10" max="10" width="9.140625" style="55"/>
    <col min="11" max="11" width="11.5703125" style="55" customWidth="1"/>
    <col min="12" max="12" width="9.140625" style="55"/>
    <col min="13" max="13" width="15.85546875" style="55" bestFit="1" customWidth="1"/>
    <col min="14" max="14" width="9.140625" style="55"/>
    <col min="15" max="15" width="11.7109375" style="55" bestFit="1" customWidth="1"/>
    <col min="16" max="16384" width="9.140625" style="55"/>
  </cols>
  <sheetData>
    <row r="1" spans="1:15" ht="27.75" x14ac:dyDescent="0.2">
      <c r="A1" s="53" t="s">
        <v>67</v>
      </c>
      <c r="B1" s="54"/>
      <c r="C1" s="54"/>
      <c r="D1" s="54"/>
      <c r="E1" s="54"/>
      <c r="F1" s="54"/>
      <c r="G1" s="54"/>
      <c r="H1" s="54"/>
    </row>
    <row r="2" spans="1:15" ht="13.5" thickBot="1" x14ac:dyDescent="0.25">
      <c r="A2" s="56"/>
      <c r="B2" s="57"/>
      <c r="C2" s="57"/>
      <c r="D2" s="57"/>
      <c r="E2" s="57"/>
      <c r="F2" s="57"/>
      <c r="G2" s="57"/>
      <c r="H2" s="57"/>
    </row>
    <row r="3" spans="1:15" ht="51.75" thickBot="1" x14ac:dyDescent="0.25">
      <c r="A3" s="58" t="s">
        <v>51</v>
      </c>
      <c r="B3" s="59"/>
      <c r="C3" s="60" t="s">
        <v>52</v>
      </c>
      <c r="D3" s="61" t="s">
        <v>53</v>
      </c>
      <c r="E3" s="62" t="s">
        <v>54</v>
      </c>
      <c r="F3" s="62" t="s">
        <v>55</v>
      </c>
      <c r="G3" s="62" t="s">
        <v>56</v>
      </c>
      <c r="H3" s="63" t="s">
        <v>57</v>
      </c>
      <c r="I3" s="64" t="s">
        <v>58</v>
      </c>
      <c r="J3" s="65" t="s">
        <v>59</v>
      </c>
      <c r="K3" s="66" t="s">
        <v>60</v>
      </c>
      <c r="L3" s="67" t="s">
        <v>61</v>
      </c>
      <c r="M3" s="68" t="s">
        <v>62</v>
      </c>
    </row>
    <row r="4" spans="1:15" ht="51.75" customHeight="1" thickBot="1" x14ac:dyDescent="0.25">
      <c r="A4" s="93" t="s">
        <v>63</v>
      </c>
      <c r="B4" s="94" t="s">
        <v>64</v>
      </c>
      <c r="C4" s="69" t="s">
        <v>68</v>
      </c>
      <c r="D4" s="70">
        <f t="shared" ref="D4" si="0">F4+E4</f>
        <v>700</v>
      </c>
      <c r="E4" s="71">
        <v>100</v>
      </c>
      <c r="F4" s="71">
        <v>600</v>
      </c>
      <c r="G4" s="71">
        <v>250</v>
      </c>
      <c r="H4" s="72">
        <f t="shared" ref="H4:H9" si="1">F4-G4</f>
        <v>350</v>
      </c>
      <c r="I4" s="73">
        <v>571</v>
      </c>
      <c r="J4" s="74">
        <v>350</v>
      </c>
      <c r="K4" s="74">
        <f t="shared" ref="K4:K9" si="2">H4-J4</f>
        <v>0</v>
      </c>
      <c r="L4" s="74">
        <v>0.39</v>
      </c>
      <c r="M4" s="75">
        <f>H4*24*30*L4</f>
        <v>98280</v>
      </c>
      <c r="N4" s="76"/>
      <c r="O4" s="76"/>
    </row>
    <row r="5" spans="1:15" ht="22.5" customHeight="1" thickBot="1" x14ac:dyDescent="0.25">
      <c r="A5" s="77" t="s">
        <v>65</v>
      </c>
      <c r="B5" s="78" t="s">
        <v>66</v>
      </c>
      <c r="C5" s="95">
        <v>45536</v>
      </c>
      <c r="D5" s="80">
        <f t="shared" ref="D5:D9" si="3">E5+F5</f>
        <v>500</v>
      </c>
      <c r="E5" s="81">
        <v>100</v>
      </c>
      <c r="F5" s="81">
        <v>400</v>
      </c>
      <c r="G5" s="81">
        <v>250</v>
      </c>
      <c r="H5" s="82">
        <f t="shared" si="1"/>
        <v>150</v>
      </c>
      <c r="I5" s="83">
        <v>466</v>
      </c>
      <c r="J5" s="74">
        <v>150</v>
      </c>
      <c r="K5" s="74">
        <f t="shared" si="2"/>
        <v>0</v>
      </c>
      <c r="L5" s="74">
        <v>1.1299999999999999</v>
      </c>
      <c r="M5" s="75">
        <f>H5*24*1*L5</f>
        <v>4067.9999999999995</v>
      </c>
      <c r="N5" s="76"/>
      <c r="O5" s="76"/>
    </row>
    <row r="6" spans="1:15" ht="22.5" customHeight="1" thickBot="1" x14ac:dyDescent="0.25">
      <c r="A6" s="84"/>
      <c r="B6" s="85"/>
      <c r="C6" s="79" t="s">
        <v>1</v>
      </c>
      <c r="D6" s="80">
        <f t="shared" si="3"/>
        <v>550</v>
      </c>
      <c r="E6" s="81">
        <v>100</v>
      </c>
      <c r="F6" s="81">
        <v>450</v>
      </c>
      <c r="G6" s="81">
        <v>250</v>
      </c>
      <c r="H6" s="82">
        <f t="shared" si="1"/>
        <v>200</v>
      </c>
      <c r="I6" s="83">
        <v>466</v>
      </c>
      <c r="J6" s="74">
        <v>200</v>
      </c>
      <c r="K6" s="74">
        <f t="shared" si="2"/>
        <v>0</v>
      </c>
      <c r="L6" s="74">
        <v>0.85</v>
      </c>
      <c r="M6" s="75">
        <f>H6*24*12*L6</f>
        <v>48960</v>
      </c>
      <c r="N6" s="76"/>
      <c r="O6" s="76"/>
    </row>
    <row r="7" spans="1:15" ht="22.5" customHeight="1" thickBot="1" x14ac:dyDescent="0.25">
      <c r="A7" s="84"/>
      <c r="B7" s="85"/>
      <c r="C7" s="79" t="s">
        <v>2</v>
      </c>
      <c r="D7" s="80">
        <f t="shared" ref="D7" si="4">E7+F7</f>
        <v>500</v>
      </c>
      <c r="E7" s="81">
        <v>100</v>
      </c>
      <c r="F7" s="81">
        <v>400</v>
      </c>
      <c r="G7" s="81">
        <v>250</v>
      </c>
      <c r="H7" s="82">
        <f t="shared" ref="H7" si="5">F7-G7</f>
        <v>150</v>
      </c>
      <c r="I7" s="83">
        <v>466</v>
      </c>
      <c r="J7" s="74">
        <v>150</v>
      </c>
      <c r="K7" s="74">
        <f t="shared" ref="K7" si="6">H7-J7</f>
        <v>0</v>
      </c>
      <c r="L7" s="74">
        <v>1.1299999999999999</v>
      </c>
      <c r="M7" s="75">
        <f>H7*24*2*L7</f>
        <v>8135.9999999999991</v>
      </c>
      <c r="N7" s="76"/>
      <c r="O7" s="76"/>
    </row>
    <row r="8" spans="1:15" ht="22.5" customHeight="1" thickBot="1" x14ac:dyDescent="0.25">
      <c r="A8" s="84"/>
      <c r="B8" s="85"/>
      <c r="C8" s="79" t="s">
        <v>3</v>
      </c>
      <c r="D8" s="80">
        <f t="shared" si="3"/>
        <v>550</v>
      </c>
      <c r="E8" s="81">
        <v>100</v>
      </c>
      <c r="F8" s="81">
        <v>450</v>
      </c>
      <c r="G8" s="81">
        <v>250</v>
      </c>
      <c r="H8" s="82">
        <f t="shared" si="1"/>
        <v>200</v>
      </c>
      <c r="I8" s="83">
        <v>466</v>
      </c>
      <c r="J8" s="74">
        <v>200</v>
      </c>
      <c r="K8" s="74">
        <f t="shared" si="2"/>
        <v>0</v>
      </c>
      <c r="L8" s="74">
        <v>0.85</v>
      </c>
      <c r="M8" s="75">
        <f>H8*24*5*L8</f>
        <v>20400</v>
      </c>
      <c r="N8" s="76"/>
      <c r="O8" s="76"/>
    </row>
    <row r="9" spans="1:15" ht="22.5" customHeight="1" thickBot="1" x14ac:dyDescent="0.25">
      <c r="A9" s="86"/>
      <c r="B9" s="87"/>
      <c r="C9" s="79" t="s">
        <v>4</v>
      </c>
      <c r="D9" s="80">
        <f t="shared" si="3"/>
        <v>500</v>
      </c>
      <c r="E9" s="81">
        <v>100</v>
      </c>
      <c r="F9" s="81">
        <v>400</v>
      </c>
      <c r="G9" s="81">
        <v>250</v>
      </c>
      <c r="H9" s="82">
        <f t="shared" si="1"/>
        <v>150</v>
      </c>
      <c r="I9" s="83">
        <v>466</v>
      </c>
      <c r="J9" s="74">
        <v>150</v>
      </c>
      <c r="K9" s="74">
        <f t="shared" si="2"/>
        <v>0</v>
      </c>
      <c r="L9" s="74">
        <v>1.1299999999999999</v>
      </c>
      <c r="M9" s="75">
        <f>H9*24*10*L9</f>
        <v>40679.999999999993</v>
      </c>
      <c r="N9" s="76"/>
      <c r="O9" s="76"/>
    </row>
    <row r="10" spans="1:15" ht="14.25" x14ac:dyDescent="0.2">
      <c r="I10" s="88"/>
      <c r="J10" s="88"/>
      <c r="K10" s="88"/>
      <c r="L10" s="88"/>
      <c r="M10" s="89"/>
      <c r="N10" s="76"/>
      <c r="O10" s="76"/>
    </row>
    <row r="11" spans="1:15" ht="15" x14ac:dyDescent="0.2">
      <c r="I11" s="88"/>
      <c r="J11" s="88"/>
      <c r="K11" s="88"/>
      <c r="L11" s="88"/>
      <c r="M11" s="90">
        <f>SUM(M4:M9)</f>
        <v>220524</v>
      </c>
      <c r="N11" s="76"/>
      <c r="O11" s="91"/>
    </row>
    <row r="12" spans="1:15" ht="14.25" x14ac:dyDescent="0.2">
      <c r="I12" s="76"/>
      <c r="J12" s="76"/>
      <c r="K12" s="76"/>
      <c r="L12" s="76"/>
      <c r="M12" s="92"/>
      <c r="N12" s="76"/>
      <c r="O12" s="76"/>
    </row>
    <row r="13" spans="1:15" x14ac:dyDescent="0.2">
      <c r="I13" s="76"/>
      <c r="J13" s="76"/>
      <c r="K13" s="76"/>
      <c r="L13" s="76"/>
      <c r="M13" s="76"/>
      <c r="N13" s="76"/>
      <c r="O13" s="76"/>
    </row>
  </sheetData>
  <mergeCells count="5">
    <mergeCell ref="A1:H1"/>
    <mergeCell ref="A2:H2"/>
    <mergeCell ref="A3:B3"/>
    <mergeCell ref="A5:A9"/>
    <mergeCell ref="B5:B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2024-08-20T05:59:03Z</dcterms:created>
  <dcterms:modified xsi:type="dcterms:W3CDTF">2024-08-20T06:07:46Z</dcterms:modified>
</cp:coreProperties>
</file>