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3" i="2" l="1"/>
  <c r="M11" i="2"/>
  <c r="M10" i="2"/>
  <c r="M8" i="2"/>
  <c r="M7" i="2"/>
  <c r="M6" i="2"/>
  <c r="M5" i="2"/>
  <c r="M4" i="2"/>
  <c r="H5" i="2"/>
  <c r="D5" i="2"/>
  <c r="H6" i="2"/>
  <c r="K6" i="2" s="1"/>
  <c r="D6" i="2"/>
  <c r="H7" i="2"/>
  <c r="K7" i="2" s="1"/>
  <c r="D7" i="2"/>
  <c r="H4" i="2"/>
  <c r="D4" i="2"/>
  <c r="H11" i="2"/>
  <c r="K11" i="2" s="1"/>
  <c r="D11" i="2"/>
  <c r="H10" i="2"/>
  <c r="K10" i="2" s="1"/>
  <c r="D10" i="2"/>
  <c r="H9" i="2"/>
  <c r="K9" i="2" s="1"/>
  <c r="D9" i="2"/>
  <c r="H8" i="2"/>
  <c r="K8" i="2" s="1"/>
  <c r="D8" i="2"/>
  <c r="K4" i="2" l="1"/>
  <c r="M9" i="2"/>
  <c r="K5" i="2"/>
  <c r="S37" i="1"/>
  <c r="O37" i="1"/>
  <c r="K37" i="1"/>
  <c r="G37" i="1"/>
  <c r="C37" i="1"/>
  <c r="S32" i="1"/>
  <c r="O32" i="1"/>
  <c r="K32" i="1"/>
  <c r="G32" i="1"/>
  <c r="C32" i="1"/>
  <c r="S28" i="1"/>
  <c r="O28" i="1"/>
  <c r="K28" i="1"/>
  <c r="G28" i="1"/>
  <c r="C28" i="1"/>
  <c r="S15" i="1"/>
  <c r="O15" i="1"/>
  <c r="K15" i="1"/>
  <c r="G15" i="1"/>
  <c r="C15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<sst xmlns="http://schemas.openxmlformats.org/spreadsheetml/2006/main" count="392" uniqueCount="83">
  <si>
    <t>01.11.2024</t>
  </si>
  <si>
    <t>02-10.11.2024</t>
  </si>
  <si>
    <t>11-15.11.2024</t>
  </si>
  <si>
    <t>16-22.11.2024</t>
  </si>
  <si>
    <t>23-30.11.2024</t>
  </si>
  <si>
    <t>CROSS BORDER CAPACITY ALLOCATION AUCTION RESULTS for the period of:
01.11.2024</t>
  </si>
  <si>
    <t>CROSS BORDER CAPACITY ALLOCATION AUCTION RESULTS for the period of:
02-10.11.2024</t>
  </si>
  <si>
    <t>CROSS BORDER CAPACITY ALLOCATION AUCTION RESULTS for the period of:
11-15.11.2024</t>
  </si>
  <si>
    <t>CROSS BORDER CAPACITY ALLOCATION AUCTION RESULTS for the period of:
16-22.11.2024</t>
  </si>
  <si>
    <t>CROSS BORDER CAPACITY ALLOCATION AUCTION RESULTS for the period of:
23-30.11.2024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</si>
  <si>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</si>
  <si>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</si>
  <si>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</si>
  <si>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</si>
  <si>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</si>
  <si>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</si>
  <si>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</si>
  <si>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</si>
  <si>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</si>
  <si>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</si>
  <si>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ATC = 300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</si>
  <si>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</si>
  <si>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</si>
  <si>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</si>
  <si>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</si>
  <si>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</si>
  <si>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</si>
  <si>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32X001100101073T</t>
  </si>
  <si>
    <t>Energovia EOOD</t>
  </si>
  <si>
    <t>30XRODISTRIB---W</t>
  </si>
  <si>
    <t>ENERGY DISTRIBUTION SERVICES</t>
  </si>
  <si>
    <t>11XFREEPOINT---N</t>
  </si>
  <si>
    <t>FREEPOINT COMMODITIES EUROPE LLP</t>
  </si>
  <si>
    <t>11XIGET--------D</t>
  </si>
  <si>
    <t>GEN-I d.o.o</t>
  </si>
  <si>
    <t>15X-MVM--------B</t>
  </si>
  <si>
    <t>MVM PARTNER ENERGIAKERESKEDELMI ZARTKORUEN MUKODO RESZVENYTARSASAG</t>
  </si>
  <si>
    <t>Total Allocated Capacity</t>
  </si>
  <si>
    <t>EXPORT (RO-RS)</t>
  </si>
  <si>
    <t>30XROEGL-------B</t>
  </si>
  <si>
    <t>AXPO ENERGY ROMANIA SA</t>
  </si>
  <si>
    <t>32XEGL-BULGARIAC</t>
  </si>
  <si>
    <t>AXPO Bulgaria EAD</t>
  </si>
  <si>
    <t>30XROREFURO----E</t>
  </si>
  <si>
    <t>MET Romania Energy SA</t>
  </si>
  <si>
    <t>32X0011001016581</t>
  </si>
  <si>
    <t>Nomad Energy Company EOOD</t>
  </si>
  <si>
    <t>34X-0000000076-S</t>
  </si>
  <si>
    <t>ReNRGY Trading group SR d.o.o. Beograd</t>
  </si>
  <si>
    <t>MOLDOVA</t>
  </si>
  <si>
    <t>IMPORT (MD-RO)</t>
  </si>
  <si>
    <t>ATC = 30</t>
  </si>
  <si>
    <t>30XROCASORI----1</t>
  </si>
  <si>
    <t>CASORI SRL</t>
  </si>
  <si>
    <t>64XMLENRGYGR-F4D</t>
  </si>
  <si>
    <t>ML ENERGY-GROUP</t>
  </si>
  <si>
    <t>EXPORT (RO-MD)</t>
  </si>
  <si>
    <t>ATC = 50</t>
  </si>
  <si>
    <t>64XENERGOCOM-045</t>
  </si>
  <si>
    <t>ENERGOCOM SA prin ENERGOCOM SA - CHISINAU - SUCURSALA OTOPENI</t>
  </si>
  <si>
    <t>60X000000000108E</t>
  </si>
  <si>
    <t>Romenergy Trading SRL</t>
  </si>
  <si>
    <t>NOTE: The deadline for transferring capacities for the month of NOIEMBRIE is 25 OCTOMBRIE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</si>
  <si>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</si>
  <si>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</si>
  <si>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</si>
  <si>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</si>
  <si>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</si>
  <si>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</si>
  <si>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</si>
  <si>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</si>
  <si>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</si>
  <si>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</si>
  <si>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</si>
  <si>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</si>
  <si>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</si>
  <si>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</si>
  <si>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Moldova -&gt; Romania (MD-RO)</t>
  </si>
  <si>
    <t>EXPORT</t>
  </si>
  <si>
    <t>Romania -&gt; Serbia (RO-RS)</t>
  </si>
  <si>
    <t>Romania -&gt; Moldova (RO-MD)</t>
  </si>
  <si>
    <t>November 2024</t>
  </si>
  <si>
    <t>01-30.11.2024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</si>
</sst>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8">
    <xf numFmtId="0" fontId="0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1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20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21" borderId="13" applyNumberFormat="0" applyFon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5" borderId="0" applyNumberFormat="0" applyBorder="0" applyAlignment="0" applyProtection="0"/>
    <xf numFmtId="0" fontId="21" fillId="8" borderId="0" applyNumberFormat="0" applyBorder="0" applyAlignment="0" applyProtection="0"/>
    <xf numFmtId="0" fontId="22" fillId="26" borderId="14" applyNumberFormat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4" fillId="0" borderId="0"/>
    <xf numFmtId="0" fontId="2" fillId="0" borderId="0"/>
    <xf numFmtId="0" fontId="26" fillId="0" borderId="15" applyNumberFormat="0" applyFill="0" applyAlignment="0" applyProtection="0"/>
    <xf numFmtId="0" fontId="27" fillId="7" borderId="0" applyNumberFormat="0" applyBorder="0" applyAlignment="0" applyProtection="0"/>
    <xf numFmtId="0" fontId="28" fillId="27" borderId="0" applyNumberFormat="0" applyBorder="0" applyAlignment="0" applyProtection="0"/>
    <xf numFmtId="0" fontId="29" fillId="26" borderId="7" applyNumberFormat="0" applyAlignment="0" applyProtection="0"/>
    <xf numFmtId="0" fontId="25" fillId="0" borderId="0"/>
    <xf numFmtId="0" fontId="2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4" xfId="0" applyBorder="1"/>
    <xf numFmtId="0" fontId="0" fillId="0" borderId="16" xfId="0" applyBorder="1"/>
    <xf numFmtId="1" fontId="9" fillId="4" borderId="19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" fontId="9" fillId="4" borderId="30" xfId="0" applyNumberFormat="1" applyFont="1" applyFill="1" applyBorder="1" applyAlignment="1">
      <alignment horizontal="center" vertical="center" wrapText="1"/>
    </xf>
    <xf numFmtId="0" fontId="0" fillId="0" borderId="33" xfId="0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32" xfId="0" applyBorder="1"/>
    <xf numFmtId="0" fontId="4" fillId="2" borderId="24" xfId="0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wrapText="1"/>
    </xf>
    <xf numFmtId="4" fontId="8" fillId="0" borderId="3" xfId="0" applyNumberFormat="1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vertical="center" wrapText="1"/>
    </xf>
    <xf numFmtId="49" fontId="4" fillId="3" borderId="25" xfId="0" applyNumberFormat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49" fontId="9" fillId="4" borderId="19" xfId="0" applyNumberFormat="1" applyFont="1" applyFill="1" applyBorder="1" applyAlignment="1">
      <alignment horizontal="center" vertical="center" wrapText="1"/>
    </xf>
    <xf numFmtId="49" fontId="9" fillId="4" borderId="34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4" fontId="4" fillId="0" borderId="29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30" fillId="0" borderId="0" xfId="55" quotePrefix="1" applyNumberFormat="1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2" fillId="0" borderId="0" xfId="38"/>
    <xf numFmtId="0" fontId="32" fillId="0" borderId="35" xfId="55" applyFont="1" applyBorder="1" applyAlignment="1">
      <alignment horizontal="center" vertical="center"/>
    </xf>
    <xf numFmtId="0" fontId="32" fillId="0" borderId="0" xfId="55" applyFont="1" applyBorder="1" applyAlignment="1">
      <alignment horizontal="center" vertical="center"/>
    </xf>
    <xf numFmtId="0" fontId="4" fillId="28" borderId="24" xfId="55" applyFont="1" applyFill="1" applyBorder="1" applyAlignment="1">
      <alignment horizontal="center" vertical="center" wrapText="1"/>
    </xf>
    <xf numFmtId="0" fontId="4" fillId="28" borderId="26" xfId="55" applyFont="1" applyFill="1" applyBorder="1" applyAlignment="1">
      <alignment horizontal="center" vertical="center" wrapText="1"/>
    </xf>
    <xf numFmtId="0" fontId="33" fillId="28" borderId="36" xfId="55" applyFont="1" applyFill="1" applyBorder="1" applyAlignment="1">
      <alignment horizontal="center" vertical="center" wrapText="1"/>
    </xf>
    <xf numFmtId="0" fontId="33" fillId="28" borderId="37" xfId="55" applyFont="1" applyFill="1" applyBorder="1" applyAlignment="1">
      <alignment horizontal="center" vertical="center" wrapText="1"/>
    </xf>
    <xf numFmtId="0" fontId="33" fillId="28" borderId="38" xfId="55" applyFont="1" applyFill="1" applyBorder="1" applyAlignment="1">
      <alignment horizontal="center" vertical="center" wrapText="1"/>
    </xf>
    <xf numFmtId="0" fontId="33" fillId="28" borderId="39" xfId="55" applyFont="1" applyFill="1" applyBorder="1" applyAlignment="1">
      <alignment horizontal="center" vertical="center" wrapText="1"/>
    </xf>
    <xf numFmtId="0" fontId="4" fillId="29" borderId="37" xfId="45" applyFont="1" applyFill="1" applyBorder="1" applyAlignment="1">
      <alignment horizontal="center" vertical="center" wrapText="1"/>
    </xf>
    <xf numFmtId="0" fontId="4" fillId="30" borderId="38" xfId="45" applyFont="1" applyFill="1" applyBorder="1" applyAlignment="1">
      <alignment horizontal="center" vertical="center" wrapText="1"/>
    </xf>
    <xf numFmtId="0" fontId="4" fillId="31" borderId="38" xfId="45" applyFont="1" applyFill="1" applyBorder="1" applyAlignment="1">
      <alignment horizontal="center" vertical="center" wrapText="1"/>
    </xf>
    <xf numFmtId="0" fontId="4" fillId="32" borderId="38" xfId="56" applyFont="1" applyFill="1" applyBorder="1" applyAlignment="1">
      <alignment horizontal="center" vertical="center" wrapText="1"/>
    </xf>
    <xf numFmtId="0" fontId="4" fillId="32" borderId="39" xfId="56" applyFont="1" applyFill="1" applyBorder="1" applyAlignment="1">
      <alignment horizontal="center" vertical="center" wrapText="1"/>
    </xf>
    <xf numFmtId="0" fontId="34" fillId="2" borderId="36" xfId="55" applyFont="1" applyFill="1" applyBorder="1" applyAlignment="1">
      <alignment horizontal="center" vertical="center" textRotation="90" wrapText="1"/>
    </xf>
    <xf numFmtId="0" fontId="34" fillId="33" borderId="36" xfId="55" applyFont="1" applyFill="1" applyBorder="1" applyAlignment="1">
      <alignment horizontal="center" vertical="center" wrapText="1"/>
    </xf>
    <xf numFmtId="14" fontId="34" fillId="33" borderId="40" xfId="38" applyNumberFormat="1" applyFont="1" applyFill="1" applyBorder="1" applyAlignment="1">
      <alignment horizontal="center" vertical="center" wrapText="1"/>
    </xf>
    <xf numFmtId="0" fontId="20" fillId="33" borderId="31" xfId="55" applyFont="1" applyFill="1" applyBorder="1" applyAlignment="1">
      <alignment horizontal="center" vertical="center" wrapText="1"/>
    </xf>
    <xf numFmtId="0" fontId="20" fillId="33" borderId="25" xfId="55" applyNumberFormat="1" applyFont="1" applyFill="1" applyBorder="1" applyAlignment="1">
      <alignment horizontal="center" vertical="center" wrapText="1"/>
    </xf>
    <xf numFmtId="0" fontId="33" fillId="34" borderId="27" xfId="55" applyFont="1" applyFill="1" applyBorder="1" applyAlignment="1">
      <alignment horizontal="center" vertical="center" wrapText="1"/>
    </xf>
    <xf numFmtId="0" fontId="20" fillId="0" borderId="24" xfId="55" applyNumberFormat="1" applyFont="1" applyFill="1" applyBorder="1" applyAlignment="1">
      <alignment horizontal="center" vertical="center" wrapText="1"/>
    </xf>
    <xf numFmtId="0" fontId="20" fillId="0" borderId="25" xfId="55" applyNumberFormat="1" applyFont="1" applyFill="1" applyBorder="1" applyAlignment="1">
      <alignment horizontal="center" vertical="center" wrapText="1"/>
    </xf>
    <xf numFmtId="43" fontId="35" fillId="0" borderId="26" xfId="57" applyFont="1" applyFill="1" applyBorder="1" applyAlignment="1">
      <alignment horizontal="center" vertical="center"/>
    </xf>
    <xf numFmtId="0" fontId="2" fillId="0" borderId="0" xfId="38" applyBorder="1"/>
    <xf numFmtId="0" fontId="34" fillId="2" borderId="41" xfId="55" applyFont="1" applyFill="1" applyBorder="1" applyAlignment="1">
      <alignment horizontal="center" vertical="center" textRotation="90" wrapText="1"/>
    </xf>
    <xf numFmtId="0" fontId="34" fillId="35" borderId="36" xfId="55" applyFont="1" applyFill="1" applyBorder="1" applyAlignment="1">
      <alignment horizontal="center" vertical="center" textRotation="90" wrapText="1"/>
    </xf>
    <xf numFmtId="14" fontId="34" fillId="36" borderId="40" xfId="38" applyNumberFormat="1" applyFont="1" applyFill="1" applyBorder="1" applyAlignment="1">
      <alignment horizontal="center" vertical="center" wrapText="1"/>
    </xf>
    <xf numFmtId="0" fontId="20" fillId="36" borderId="24" xfId="55" applyFont="1" applyFill="1" applyBorder="1" applyAlignment="1">
      <alignment horizontal="center" vertical="center" wrapText="1"/>
    </xf>
    <xf numFmtId="0" fontId="20" fillId="36" borderId="25" xfId="55" applyFont="1" applyFill="1" applyBorder="1" applyAlignment="1">
      <alignment horizontal="center" vertical="center" wrapText="1"/>
    </xf>
    <xf numFmtId="0" fontId="33" fillId="36" borderId="26" xfId="55" applyFont="1" applyFill="1" applyBorder="1" applyAlignment="1">
      <alignment horizontal="center" vertical="center" wrapText="1"/>
    </xf>
    <xf numFmtId="0" fontId="20" fillId="0" borderId="31" xfId="55" applyNumberFormat="1" applyFont="1" applyFill="1" applyBorder="1" applyAlignment="1">
      <alignment horizontal="center" vertical="center" wrapText="1"/>
    </xf>
    <xf numFmtId="0" fontId="34" fillId="36" borderId="40" xfId="38" applyFont="1" applyFill="1" applyBorder="1" applyAlignment="1">
      <alignment horizontal="center" vertical="center" wrapText="1"/>
    </xf>
    <xf numFmtId="0" fontId="34" fillId="35" borderId="41" xfId="55" applyFont="1" applyFill="1" applyBorder="1" applyAlignment="1">
      <alignment horizontal="center" vertical="center" textRotation="90" wrapText="1"/>
    </xf>
    <xf numFmtId="0" fontId="34" fillId="36" borderId="41" xfId="55" applyFont="1" applyFill="1" applyBorder="1" applyAlignment="1">
      <alignment horizontal="center" vertical="center" wrapText="1"/>
    </xf>
    <xf numFmtId="0" fontId="20" fillId="0" borderId="0" xfId="55" applyNumberFormat="1" applyFont="1" applyFill="1" applyBorder="1" applyAlignment="1">
      <alignment horizontal="center" vertical="center" wrapText="1"/>
    </xf>
    <xf numFmtId="43" fontId="35" fillId="0" borderId="0" xfId="57" applyFont="1" applyFill="1" applyBorder="1" applyAlignment="1">
      <alignment horizontal="center" vertical="center"/>
    </xf>
    <xf numFmtId="43" fontId="36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7" fillId="0" borderId="0" xfId="38" applyNumberFormat="1" applyFont="1" applyBorder="1"/>
    <xf numFmtId="0" fontId="34" fillId="2" borderId="42" xfId="55" applyFont="1" applyFill="1" applyBorder="1" applyAlignment="1">
      <alignment horizontal="center" vertical="center" textRotation="90" wrapText="1"/>
    </xf>
    <xf numFmtId="0" fontId="34" fillId="33" borderId="36" xfId="55" applyFont="1" applyFill="1" applyBorder="1" applyAlignment="1">
      <alignment horizontal="center" vertical="center" wrapText="1"/>
    </xf>
    <xf numFmtId="0" fontId="34" fillId="33" borderId="42" xfId="55" applyFont="1" applyFill="1" applyBorder="1" applyAlignment="1">
      <alignment horizontal="center" vertical="center" wrapText="1"/>
    </xf>
    <xf numFmtId="0" fontId="34" fillId="33" borderId="41" xfId="55" applyFont="1" applyFill="1" applyBorder="1" applyAlignment="1">
      <alignment horizontal="center" vertical="center" wrapText="1"/>
    </xf>
    <xf numFmtId="0" fontId="34" fillId="36" borderId="40" xfId="55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pane ySplit="3" topLeftCell="A4" activePane="bottomLeft" state="frozen"/>
      <selection pane="bottomLeft" activeCell="S33" sqref="A33:T33"/>
    </sheetView>
  </sheetViews>
  <sheetFormatPr defaultRowHeight="12.75" x14ac:dyDescent="0.2"/>
  <cols>
    <col min="1" max="120" width="20.7109375" customWidth="1"/>
  </cols>
  <sheetData>
    <row r="1" spans="1:20" x14ac:dyDescent="0.2">
      <c r="A1" s="58" t="s">
        <v>0</v>
      </c>
      <c r="B1" s="58"/>
      <c r="C1" s="58"/>
      <c r="D1" s="58"/>
      <c r="E1" s="58" t="s">
        <v>1</v>
      </c>
      <c r="F1" s="58"/>
      <c r="G1" s="58"/>
      <c r="H1" s="58"/>
      <c r="I1" s="58" t="s">
        <v>2</v>
      </c>
      <c r="J1" s="58"/>
      <c r="K1" s="58"/>
      <c r="L1" s="58"/>
      <c r="M1" s="58" t="s">
        <v>3</v>
      </c>
      <c r="N1" s="58"/>
      <c r="O1" s="58"/>
      <c r="P1" s="58"/>
      <c r="Q1" s="58" t="s">
        <v>4</v>
      </c>
      <c r="R1" s="58"/>
      <c r="S1" s="58"/>
      <c r="T1" s="58"/>
    </row>
    <row r="2" spans="1:20" ht="13.5" thickBot="1" x14ac:dyDescent="0.25">
      <c r="A2" s="59">
        <v>1</v>
      </c>
      <c r="B2" s="59"/>
      <c r="C2" s="59"/>
      <c r="D2" s="59"/>
      <c r="E2" s="59">
        <v>9</v>
      </c>
      <c r="F2" s="59"/>
      <c r="G2" s="59"/>
      <c r="H2" s="59"/>
      <c r="I2" s="59">
        <v>5</v>
      </c>
      <c r="J2" s="59"/>
      <c r="K2" s="59"/>
      <c r="L2" s="59"/>
      <c r="M2" s="59">
        <v>7</v>
      </c>
      <c r="N2" s="59"/>
      <c r="O2" s="59"/>
      <c r="P2" s="59"/>
      <c r="Q2" s="59">
        <v>8</v>
      </c>
      <c r="R2" s="59"/>
      <c r="S2" s="59"/>
      <c r="T2" s="59"/>
    </row>
    <row r="3" spans="1:20" ht="35.1" customHeight="1" thickBot="1" x14ac:dyDescent="0.25">
      <c r="A3" s="53" t="s">
        <v>5</v>
      </c>
      <c r="B3" s="42"/>
      <c r="C3" s="42"/>
      <c r="D3" s="48"/>
      <c r="E3" s="53" t="s">
        <v>6</v>
      </c>
      <c r="F3" s="42"/>
      <c r="G3" s="42"/>
      <c r="H3" s="43"/>
      <c r="I3" s="54" t="s">
        <v>7</v>
      </c>
      <c r="J3" s="42"/>
      <c r="K3" s="42"/>
      <c r="L3" s="48"/>
      <c r="M3" s="53" t="s">
        <v>8</v>
      </c>
      <c r="N3" s="42"/>
      <c r="O3" s="42"/>
      <c r="P3" s="43"/>
      <c r="Q3" s="54" t="s">
        <v>9</v>
      </c>
      <c r="R3" s="42"/>
      <c r="S3" s="42"/>
      <c r="T3" s="43"/>
    </row>
    <row r="4" spans="1:20" x14ac:dyDescent="0.2">
      <c r="A4" s="55" t="s">
        <v>10</v>
      </c>
      <c r="B4" s="56"/>
      <c r="C4" s="5" t="s">
        <v>11</v>
      </c>
      <c r="D4" s="7" t="s">
        <v>12</v>
      </c>
      <c r="E4" s="55" t="s">
        <v>10</v>
      </c>
      <c r="F4" s="56"/>
      <c r="G4" s="5" t="s">
        <v>11</v>
      </c>
      <c r="H4" s="6" t="s">
        <v>12</v>
      </c>
      <c r="I4" s="57" t="s">
        <v>10</v>
      </c>
      <c r="J4" s="56"/>
      <c r="K4" s="5" t="s">
        <v>11</v>
      </c>
      <c r="L4" s="7" t="s">
        <v>12</v>
      </c>
      <c r="M4" s="55" t="s">
        <v>10</v>
      </c>
      <c r="N4" s="56"/>
      <c r="O4" s="5" t="s">
        <v>11</v>
      </c>
      <c r="P4" s="6" t="s">
        <v>12</v>
      </c>
      <c r="Q4" s="57" t="s">
        <v>10</v>
      </c>
      <c r="R4" s="56"/>
      <c r="S4" s="5" t="s">
        <v>11</v>
      </c>
      <c r="T4" s="6" t="s">
        <v>12</v>
      </c>
    </row>
    <row r="5" spans="1:20" ht="13.5" thickBot="1" x14ac:dyDescent="0.25">
      <c r="A5" s="10" t="s">
        <v>13</v>
      </c>
      <c r="B5" s="11" t="s">
        <v>14</v>
      </c>
      <c r="C5" s="12" t="s">
        <v>15</v>
      </c>
      <c r="D5" s="13" t="s">
        <v>16</v>
      </c>
      <c r="E5" s="10" t="s">
        <v>13</v>
      </c>
      <c r="F5" s="11" t="s">
        <v>14</v>
      </c>
      <c r="G5" s="12" t="s">
        <v>15</v>
      </c>
      <c r="H5" s="14" t="s">
        <v>16</v>
      </c>
      <c r="I5" s="15" t="s">
        <v>13</v>
      </c>
      <c r="J5" s="11" t="s">
        <v>14</v>
      </c>
      <c r="K5" s="12" t="s">
        <v>15</v>
      </c>
      <c r="L5" s="13" t="s">
        <v>16</v>
      </c>
      <c r="M5" s="10" t="s">
        <v>13</v>
      </c>
      <c r="N5" s="11" t="s">
        <v>14</v>
      </c>
      <c r="O5" s="12" t="s">
        <v>15</v>
      </c>
      <c r="P5" s="14" t="s">
        <v>16</v>
      </c>
      <c r="Q5" s="15" t="s">
        <v>13</v>
      </c>
      <c r="R5" s="11" t="s">
        <v>14</v>
      </c>
      <c r="S5" s="12" t="s">
        <v>15</v>
      </c>
      <c r="T5" s="14" t="s">
        <v>16</v>
      </c>
    </row>
    <row r="6" spans="1:20" ht="13.5" thickBot="1" x14ac:dyDescent="0.25">
      <c r="A6" s="19" t="s">
        <v>17</v>
      </c>
      <c r="B6" s="20" t="s">
        <v>18</v>
      </c>
      <c r="C6" s="42" t="s">
        <v>19</v>
      </c>
      <c r="D6" s="48"/>
      <c r="E6" s="19" t="s">
        <v>17</v>
      </c>
      <c r="F6" s="20" t="s">
        <v>18</v>
      </c>
      <c r="G6" s="42" t="s">
        <v>20</v>
      </c>
      <c r="H6" s="43"/>
      <c r="I6" s="21" t="s">
        <v>17</v>
      </c>
      <c r="J6" s="20" t="s">
        <v>18</v>
      </c>
      <c r="K6" s="42" t="s">
        <v>19</v>
      </c>
      <c r="L6" s="48"/>
      <c r="M6" s="19" t="s">
        <v>17</v>
      </c>
      <c r="N6" s="20" t="s">
        <v>18</v>
      </c>
      <c r="O6" s="42" t="s">
        <v>20</v>
      </c>
      <c r="P6" s="43"/>
      <c r="Q6" s="21" t="s">
        <v>17</v>
      </c>
      <c r="R6" s="20" t="s">
        <v>18</v>
      </c>
      <c r="S6" s="42" t="s">
        <v>19</v>
      </c>
      <c r="T6" s="43"/>
    </row>
    <row r="7" spans="1:20" x14ac:dyDescent="0.2">
      <c r="A7" s="16" t="s">
        <v>21</v>
      </c>
      <c r="B7" s="17" t="s">
        <v>22</v>
      </c>
      <c r="C7" s="17">
        <v>14</v>
      </c>
      <c r="D7" s="49"/>
      <c r="E7" s="16" t="s">
        <v>21</v>
      </c>
      <c r="F7" s="17" t="s">
        <v>22</v>
      </c>
      <c r="G7" s="17">
        <v>24</v>
      </c>
      <c r="H7" s="51"/>
      <c r="I7" s="18" t="s">
        <v>21</v>
      </c>
      <c r="J7" s="17" t="s">
        <v>22</v>
      </c>
      <c r="K7" s="17">
        <v>14</v>
      </c>
      <c r="L7" s="49"/>
      <c r="M7" s="16" t="s">
        <v>21</v>
      </c>
      <c r="N7" s="17" t="s">
        <v>22</v>
      </c>
      <c r="O7" s="17">
        <v>24</v>
      </c>
      <c r="P7" s="51"/>
      <c r="Q7" s="18" t="s">
        <v>21</v>
      </c>
      <c r="R7" s="17" t="s">
        <v>22</v>
      </c>
      <c r="S7" s="17">
        <v>14</v>
      </c>
      <c r="T7" s="51"/>
    </row>
    <row r="8" spans="1:20" x14ac:dyDescent="0.2">
      <c r="A8" s="2" t="s">
        <v>23</v>
      </c>
      <c r="B8" s="1" t="s">
        <v>24</v>
      </c>
      <c r="C8" s="1">
        <v>25</v>
      </c>
      <c r="D8" s="50"/>
      <c r="E8" s="2" t="s">
        <v>23</v>
      </c>
      <c r="F8" s="1" t="s">
        <v>24</v>
      </c>
      <c r="G8" s="1">
        <v>25</v>
      </c>
      <c r="H8" s="52"/>
      <c r="I8" s="9" t="s">
        <v>23</v>
      </c>
      <c r="J8" s="1" t="s">
        <v>24</v>
      </c>
      <c r="K8" s="1">
        <v>25</v>
      </c>
      <c r="L8" s="50"/>
      <c r="M8" s="2" t="s">
        <v>23</v>
      </c>
      <c r="N8" s="1" t="s">
        <v>24</v>
      </c>
      <c r="O8" s="1">
        <v>25</v>
      </c>
      <c r="P8" s="52"/>
      <c r="Q8" s="9" t="s">
        <v>23</v>
      </c>
      <c r="R8" s="1" t="s">
        <v>24</v>
      </c>
      <c r="S8" s="1">
        <v>15</v>
      </c>
      <c r="T8" s="52"/>
    </row>
    <row r="9" spans="1:20" x14ac:dyDescent="0.2">
      <c r="A9" s="2" t="s">
        <v>25</v>
      </c>
      <c r="B9" s="1" t="s">
        <v>26</v>
      </c>
      <c r="C9" s="1">
        <v>27</v>
      </c>
      <c r="D9" s="50"/>
      <c r="E9" s="2" t="s">
        <v>25</v>
      </c>
      <c r="F9" s="1" t="s">
        <v>26</v>
      </c>
      <c r="G9" s="1">
        <v>27</v>
      </c>
      <c r="H9" s="52"/>
      <c r="I9" s="9" t="s">
        <v>25</v>
      </c>
      <c r="J9" s="1" t="s">
        <v>26</v>
      </c>
      <c r="K9" s="1">
        <v>27</v>
      </c>
      <c r="L9" s="50"/>
      <c r="M9" s="2" t="s">
        <v>25</v>
      </c>
      <c r="N9" s="1" t="s">
        <v>26</v>
      </c>
      <c r="O9" s="1">
        <v>27</v>
      </c>
      <c r="P9" s="52"/>
      <c r="Q9" s="9" t="s">
        <v>25</v>
      </c>
      <c r="R9" s="1" t="s">
        <v>26</v>
      </c>
      <c r="S9" s="1">
        <v>27</v>
      </c>
      <c r="T9" s="52"/>
    </row>
    <row r="10" spans="1:20" x14ac:dyDescent="0.2">
      <c r="A10" s="2" t="s">
        <v>27</v>
      </c>
      <c r="B10" s="1" t="s">
        <v>28</v>
      </c>
      <c r="C10" s="1">
        <v>50</v>
      </c>
      <c r="D10" s="50"/>
      <c r="E10" s="2" t="s">
        <v>27</v>
      </c>
      <c r="F10" s="1" t="s">
        <v>28</v>
      </c>
      <c r="G10" s="1">
        <v>50</v>
      </c>
      <c r="H10" s="52"/>
      <c r="I10" s="9" t="s">
        <v>27</v>
      </c>
      <c r="J10" s="1" t="s">
        <v>28</v>
      </c>
      <c r="K10" s="1">
        <v>50</v>
      </c>
      <c r="L10" s="50"/>
      <c r="M10" s="2" t="s">
        <v>27</v>
      </c>
      <c r="N10" s="1" t="s">
        <v>28</v>
      </c>
      <c r="O10" s="1">
        <v>50</v>
      </c>
      <c r="P10" s="52"/>
      <c r="Q10" s="9" t="s">
        <v>27</v>
      </c>
      <c r="R10" s="1" t="s">
        <v>28</v>
      </c>
      <c r="S10" s="1">
        <v>50</v>
      </c>
      <c r="T10" s="52"/>
    </row>
    <row r="11" spans="1:20" x14ac:dyDescent="0.2">
      <c r="A11" s="2" t="s">
        <v>29</v>
      </c>
      <c r="B11" s="1" t="s">
        <v>30</v>
      </c>
      <c r="C11" s="1">
        <v>60</v>
      </c>
      <c r="D11" s="50"/>
      <c r="E11" s="2" t="s">
        <v>29</v>
      </c>
      <c r="F11" s="1" t="s">
        <v>30</v>
      </c>
      <c r="G11" s="1">
        <v>60</v>
      </c>
      <c r="H11" s="52"/>
      <c r="I11" s="9" t="s">
        <v>29</v>
      </c>
      <c r="J11" s="1" t="s">
        <v>30</v>
      </c>
      <c r="K11" s="1">
        <v>60</v>
      </c>
      <c r="L11" s="50"/>
      <c r="M11" s="2" t="s">
        <v>29</v>
      </c>
      <c r="N11" s="1" t="s">
        <v>30</v>
      </c>
      <c r="O11" s="1">
        <v>60</v>
      </c>
      <c r="P11" s="52"/>
      <c r="Q11" s="9" t="s">
        <v>29</v>
      </c>
      <c r="R11" s="1" t="s">
        <v>30</v>
      </c>
      <c r="S11" s="1">
        <v>80</v>
      </c>
      <c r="T11" s="52"/>
    </row>
    <row r="12" spans="1:20" x14ac:dyDescent="0.2">
      <c r="A12" s="2" t="s">
        <v>31</v>
      </c>
      <c r="B12" s="1" t="s">
        <v>32</v>
      </c>
      <c r="C12" s="1">
        <v>10</v>
      </c>
      <c r="D12" s="50"/>
      <c r="E12" s="2" t="s">
        <v>31</v>
      </c>
      <c r="F12" s="1" t="s">
        <v>32</v>
      </c>
      <c r="G12" s="1">
        <v>10</v>
      </c>
      <c r="H12" s="52"/>
      <c r="I12" s="9" t="s">
        <v>31</v>
      </c>
      <c r="J12" s="1" t="s">
        <v>32</v>
      </c>
      <c r="K12" s="1">
        <v>10</v>
      </c>
      <c r="L12" s="50"/>
      <c r="M12" s="2" t="s">
        <v>31</v>
      </c>
      <c r="N12" s="1" t="s">
        <v>32</v>
      </c>
      <c r="O12" s="1">
        <v>10</v>
      </c>
      <c r="P12" s="52"/>
      <c r="Q12" s="9" t="s">
        <v>31</v>
      </c>
      <c r="R12" s="1" t="s">
        <v>32</v>
      </c>
      <c r="S12" s="1">
        <v>9</v>
      </c>
      <c r="T12" s="52"/>
    </row>
    <row r="13" spans="1:20" x14ac:dyDescent="0.2">
      <c r="A13" s="2" t="s">
        <v>33</v>
      </c>
      <c r="B13" s="1" t="s">
        <v>34</v>
      </c>
      <c r="C13" s="1">
        <v>30</v>
      </c>
      <c r="D13" s="50"/>
      <c r="E13" s="2" t="s">
        <v>33</v>
      </c>
      <c r="F13" s="1" t="s">
        <v>34</v>
      </c>
      <c r="G13" s="1">
        <v>69</v>
      </c>
      <c r="H13" s="52"/>
      <c r="I13" s="9" t="s">
        <v>33</v>
      </c>
      <c r="J13" s="1" t="s">
        <v>34</v>
      </c>
      <c r="K13" s="1">
        <v>30</v>
      </c>
      <c r="L13" s="50"/>
      <c r="M13" s="2" t="s">
        <v>33</v>
      </c>
      <c r="N13" s="1" t="s">
        <v>34</v>
      </c>
      <c r="O13" s="1">
        <v>69</v>
      </c>
      <c r="P13" s="52"/>
      <c r="Q13" s="9" t="s">
        <v>33</v>
      </c>
      <c r="R13" s="1" t="s">
        <v>34</v>
      </c>
      <c r="S13" s="1">
        <v>30</v>
      </c>
      <c r="T13" s="52"/>
    </row>
    <row r="14" spans="1:20" x14ac:dyDescent="0.2">
      <c r="A14" s="2" t="s">
        <v>35</v>
      </c>
      <c r="B14" s="1" t="s">
        <v>36</v>
      </c>
      <c r="C14" s="1">
        <v>34</v>
      </c>
      <c r="D14" s="50"/>
      <c r="E14" s="2" t="s">
        <v>35</v>
      </c>
      <c r="F14" s="1" t="s">
        <v>36</v>
      </c>
      <c r="G14" s="1">
        <v>35</v>
      </c>
      <c r="H14" s="52"/>
      <c r="I14" s="9" t="s">
        <v>35</v>
      </c>
      <c r="J14" s="1" t="s">
        <v>36</v>
      </c>
      <c r="K14" s="1">
        <v>34</v>
      </c>
      <c r="L14" s="50"/>
      <c r="M14" s="2" t="s">
        <v>35</v>
      </c>
      <c r="N14" s="1" t="s">
        <v>36</v>
      </c>
      <c r="O14" s="1">
        <v>35</v>
      </c>
      <c r="P14" s="52"/>
      <c r="Q14" s="9" t="s">
        <v>35</v>
      </c>
      <c r="R14" s="1" t="s">
        <v>36</v>
      </c>
      <c r="S14" s="1">
        <v>25</v>
      </c>
      <c r="T14" s="52"/>
    </row>
    <row r="15" spans="1:20" ht="13.5" thickBot="1" x14ac:dyDescent="0.25">
      <c r="A15" s="38" t="s">
        <v>37</v>
      </c>
      <c r="B15" s="39"/>
      <c r="C15" s="22">
        <f>SUM(C7:C14)</f>
        <v>250</v>
      </c>
      <c r="D15" s="23">
        <v>1</v>
      </c>
      <c r="E15" s="38" t="s">
        <v>37</v>
      </c>
      <c r="F15" s="39"/>
      <c r="G15" s="22">
        <f>SUM(G7:G14)</f>
        <v>300</v>
      </c>
      <c r="H15" s="24">
        <v>0.56000000000000005</v>
      </c>
      <c r="I15" s="40" t="s">
        <v>37</v>
      </c>
      <c r="J15" s="39"/>
      <c r="K15" s="22">
        <f>SUM(K7:K14)</f>
        <v>250</v>
      </c>
      <c r="L15" s="23">
        <v>1</v>
      </c>
      <c r="M15" s="38" t="s">
        <v>37</v>
      </c>
      <c r="N15" s="39"/>
      <c r="O15" s="22">
        <f>SUM(O7:O14)</f>
        <v>300</v>
      </c>
      <c r="P15" s="24">
        <v>0.56000000000000005</v>
      </c>
      <c r="Q15" s="40" t="s">
        <v>37</v>
      </c>
      <c r="R15" s="39"/>
      <c r="S15" s="22">
        <f>SUM(S7:S14)</f>
        <v>250</v>
      </c>
      <c r="T15" s="24">
        <v>1.1000000000000001</v>
      </c>
    </row>
    <row r="16" spans="1:20" ht="13.5" thickBot="1" x14ac:dyDescent="0.25">
      <c r="A16" s="19" t="s">
        <v>17</v>
      </c>
      <c r="B16" s="20" t="s">
        <v>38</v>
      </c>
      <c r="C16" s="42" t="s">
        <v>19</v>
      </c>
      <c r="D16" s="48"/>
      <c r="E16" s="19" t="s">
        <v>17</v>
      </c>
      <c r="F16" s="20" t="s">
        <v>38</v>
      </c>
      <c r="G16" s="42" t="s">
        <v>19</v>
      </c>
      <c r="H16" s="43"/>
      <c r="I16" s="21" t="s">
        <v>17</v>
      </c>
      <c r="J16" s="20" t="s">
        <v>38</v>
      </c>
      <c r="K16" s="42" t="s">
        <v>19</v>
      </c>
      <c r="L16" s="48"/>
      <c r="M16" s="19" t="s">
        <v>17</v>
      </c>
      <c r="N16" s="20" t="s">
        <v>38</v>
      </c>
      <c r="O16" s="42" t="s">
        <v>19</v>
      </c>
      <c r="P16" s="43"/>
      <c r="Q16" s="21" t="s">
        <v>17</v>
      </c>
      <c r="R16" s="20" t="s">
        <v>38</v>
      </c>
      <c r="S16" s="42" t="s">
        <v>19</v>
      </c>
      <c r="T16" s="43"/>
    </row>
    <row r="17" spans="1:20" x14ac:dyDescent="0.2">
      <c r="A17" s="16" t="s">
        <v>39</v>
      </c>
      <c r="B17" s="17" t="s">
        <v>40</v>
      </c>
      <c r="C17" s="17">
        <v>20</v>
      </c>
      <c r="D17" s="44"/>
      <c r="E17" s="16" t="s">
        <v>39</v>
      </c>
      <c r="F17" s="17" t="s">
        <v>40</v>
      </c>
      <c r="G17" s="17">
        <v>20</v>
      </c>
      <c r="H17" s="46"/>
      <c r="I17" s="18" t="s">
        <v>39</v>
      </c>
      <c r="J17" s="17" t="s">
        <v>40</v>
      </c>
      <c r="K17" s="17">
        <v>20</v>
      </c>
      <c r="L17" s="44"/>
      <c r="M17" s="16" t="s">
        <v>39</v>
      </c>
      <c r="N17" s="17" t="s">
        <v>40</v>
      </c>
      <c r="O17" s="17">
        <v>20</v>
      </c>
      <c r="P17" s="46"/>
      <c r="Q17" s="18" t="s">
        <v>39</v>
      </c>
      <c r="R17" s="17" t="s">
        <v>40</v>
      </c>
      <c r="S17" s="17">
        <v>20</v>
      </c>
      <c r="T17" s="46"/>
    </row>
    <row r="18" spans="1:20" x14ac:dyDescent="0.2">
      <c r="A18" s="2" t="s">
        <v>41</v>
      </c>
      <c r="B18" s="1" t="s">
        <v>42</v>
      </c>
      <c r="C18" s="1">
        <v>10</v>
      </c>
      <c r="D18" s="45"/>
      <c r="E18" s="2" t="s">
        <v>41</v>
      </c>
      <c r="F18" s="1" t="s">
        <v>42</v>
      </c>
      <c r="G18" s="1">
        <v>10</v>
      </c>
      <c r="H18" s="47"/>
      <c r="I18" s="9" t="s">
        <v>41</v>
      </c>
      <c r="J18" s="1" t="s">
        <v>42</v>
      </c>
      <c r="K18" s="1">
        <v>10</v>
      </c>
      <c r="L18" s="45"/>
      <c r="M18" s="2" t="s">
        <v>41</v>
      </c>
      <c r="N18" s="1" t="s">
        <v>42</v>
      </c>
      <c r="O18" s="1">
        <v>10</v>
      </c>
      <c r="P18" s="47"/>
      <c r="Q18" s="9" t="s">
        <v>41</v>
      </c>
      <c r="R18" s="1" t="s">
        <v>42</v>
      </c>
      <c r="S18" s="1">
        <v>10</v>
      </c>
      <c r="T18" s="47"/>
    </row>
    <row r="19" spans="1:20" x14ac:dyDescent="0.2">
      <c r="A19" s="2" t="s">
        <v>23</v>
      </c>
      <c r="B19" s="1" t="s">
        <v>24</v>
      </c>
      <c r="C19" s="1">
        <v>35</v>
      </c>
      <c r="D19" s="45"/>
      <c r="E19" s="2" t="s">
        <v>23</v>
      </c>
      <c r="F19" s="1" t="s">
        <v>24</v>
      </c>
      <c r="G19" s="1">
        <v>35</v>
      </c>
      <c r="H19" s="47"/>
      <c r="I19" s="9" t="s">
        <v>23</v>
      </c>
      <c r="J19" s="1" t="s">
        <v>24</v>
      </c>
      <c r="K19" s="1">
        <v>35</v>
      </c>
      <c r="L19" s="45"/>
      <c r="M19" s="2" t="s">
        <v>23</v>
      </c>
      <c r="N19" s="1" t="s">
        <v>24</v>
      </c>
      <c r="O19" s="1">
        <v>35</v>
      </c>
      <c r="P19" s="47"/>
      <c r="Q19" s="9" t="s">
        <v>23</v>
      </c>
      <c r="R19" s="1" t="s">
        <v>24</v>
      </c>
      <c r="S19" s="1">
        <v>35</v>
      </c>
      <c r="T19" s="47"/>
    </row>
    <row r="20" spans="1:20" x14ac:dyDescent="0.2">
      <c r="A20" s="2" t="s">
        <v>25</v>
      </c>
      <c r="B20" s="1" t="s">
        <v>26</v>
      </c>
      <c r="C20" s="1">
        <v>30</v>
      </c>
      <c r="D20" s="45"/>
      <c r="E20" s="2" t="s">
        <v>25</v>
      </c>
      <c r="F20" s="1" t="s">
        <v>26</v>
      </c>
      <c r="G20" s="1">
        <v>30</v>
      </c>
      <c r="H20" s="47"/>
      <c r="I20" s="9" t="s">
        <v>25</v>
      </c>
      <c r="J20" s="1" t="s">
        <v>26</v>
      </c>
      <c r="K20" s="1">
        <v>30</v>
      </c>
      <c r="L20" s="45"/>
      <c r="M20" s="2" t="s">
        <v>25</v>
      </c>
      <c r="N20" s="1" t="s">
        <v>26</v>
      </c>
      <c r="O20" s="1">
        <v>30</v>
      </c>
      <c r="P20" s="47"/>
      <c r="Q20" s="9" t="s">
        <v>25</v>
      </c>
      <c r="R20" s="1" t="s">
        <v>26</v>
      </c>
      <c r="S20" s="1">
        <v>30</v>
      </c>
      <c r="T20" s="47"/>
    </row>
    <row r="21" spans="1:20" x14ac:dyDescent="0.2">
      <c r="A21" s="2" t="s">
        <v>27</v>
      </c>
      <c r="B21" s="1" t="s">
        <v>28</v>
      </c>
      <c r="C21" s="1">
        <v>25</v>
      </c>
      <c r="D21" s="45"/>
      <c r="E21" s="2" t="s">
        <v>27</v>
      </c>
      <c r="F21" s="1" t="s">
        <v>28</v>
      </c>
      <c r="G21" s="1">
        <v>25</v>
      </c>
      <c r="H21" s="47"/>
      <c r="I21" s="9" t="s">
        <v>27</v>
      </c>
      <c r="J21" s="1" t="s">
        <v>28</v>
      </c>
      <c r="K21" s="1">
        <v>25</v>
      </c>
      <c r="L21" s="45"/>
      <c r="M21" s="2" t="s">
        <v>27</v>
      </c>
      <c r="N21" s="1" t="s">
        <v>28</v>
      </c>
      <c r="O21" s="1">
        <v>25</v>
      </c>
      <c r="P21" s="47"/>
      <c r="Q21" s="9" t="s">
        <v>27</v>
      </c>
      <c r="R21" s="1" t="s">
        <v>28</v>
      </c>
      <c r="S21" s="1">
        <v>25</v>
      </c>
      <c r="T21" s="47"/>
    </row>
    <row r="22" spans="1:20" x14ac:dyDescent="0.2">
      <c r="A22" s="2" t="s">
        <v>29</v>
      </c>
      <c r="B22" s="1" t="s">
        <v>30</v>
      </c>
      <c r="C22" s="1">
        <v>15</v>
      </c>
      <c r="D22" s="45"/>
      <c r="E22" s="2" t="s">
        <v>29</v>
      </c>
      <c r="F22" s="1" t="s">
        <v>30</v>
      </c>
      <c r="G22" s="1">
        <v>15</v>
      </c>
      <c r="H22" s="47"/>
      <c r="I22" s="9" t="s">
        <v>29</v>
      </c>
      <c r="J22" s="1" t="s">
        <v>30</v>
      </c>
      <c r="K22" s="1">
        <v>15</v>
      </c>
      <c r="L22" s="45"/>
      <c r="M22" s="2" t="s">
        <v>29</v>
      </c>
      <c r="N22" s="1" t="s">
        <v>30</v>
      </c>
      <c r="O22" s="1">
        <v>15</v>
      </c>
      <c r="P22" s="47"/>
      <c r="Q22" s="9" t="s">
        <v>29</v>
      </c>
      <c r="R22" s="1" t="s">
        <v>30</v>
      </c>
      <c r="S22" s="1">
        <v>15</v>
      </c>
      <c r="T22" s="47"/>
    </row>
    <row r="23" spans="1:20" x14ac:dyDescent="0.2">
      <c r="A23" s="2" t="s">
        <v>33</v>
      </c>
      <c r="B23" s="1" t="s">
        <v>34</v>
      </c>
      <c r="C23" s="1">
        <v>20</v>
      </c>
      <c r="D23" s="45"/>
      <c r="E23" s="2" t="s">
        <v>33</v>
      </c>
      <c r="F23" s="1" t="s">
        <v>34</v>
      </c>
      <c r="G23" s="1">
        <v>20</v>
      </c>
      <c r="H23" s="47"/>
      <c r="I23" s="9" t="s">
        <v>33</v>
      </c>
      <c r="J23" s="1" t="s">
        <v>34</v>
      </c>
      <c r="K23" s="1">
        <v>20</v>
      </c>
      <c r="L23" s="45"/>
      <c r="M23" s="2" t="s">
        <v>33</v>
      </c>
      <c r="N23" s="1" t="s">
        <v>34</v>
      </c>
      <c r="O23" s="1">
        <v>20</v>
      </c>
      <c r="P23" s="47"/>
      <c r="Q23" s="9" t="s">
        <v>33</v>
      </c>
      <c r="R23" s="1" t="s">
        <v>34</v>
      </c>
      <c r="S23" s="1">
        <v>20</v>
      </c>
      <c r="T23" s="47"/>
    </row>
    <row r="24" spans="1:20" x14ac:dyDescent="0.2">
      <c r="A24" s="2" t="s">
        <v>43</v>
      </c>
      <c r="B24" s="1" t="s">
        <v>44</v>
      </c>
      <c r="C24" s="1">
        <v>60</v>
      </c>
      <c r="D24" s="45"/>
      <c r="E24" s="2" t="s">
        <v>43</v>
      </c>
      <c r="F24" s="1" t="s">
        <v>44</v>
      </c>
      <c r="G24" s="1">
        <v>60</v>
      </c>
      <c r="H24" s="47"/>
      <c r="I24" s="9" t="s">
        <v>43</v>
      </c>
      <c r="J24" s="1" t="s">
        <v>44</v>
      </c>
      <c r="K24" s="1">
        <v>60</v>
      </c>
      <c r="L24" s="45"/>
      <c r="M24" s="2" t="s">
        <v>43</v>
      </c>
      <c r="N24" s="1" t="s">
        <v>44</v>
      </c>
      <c r="O24" s="1">
        <v>60</v>
      </c>
      <c r="P24" s="47"/>
      <c r="Q24" s="9" t="s">
        <v>43</v>
      </c>
      <c r="R24" s="1" t="s">
        <v>44</v>
      </c>
      <c r="S24" s="1">
        <v>60</v>
      </c>
      <c r="T24" s="47"/>
    </row>
    <row r="25" spans="1:20" x14ac:dyDescent="0.2">
      <c r="A25" s="2" t="s">
        <v>35</v>
      </c>
      <c r="B25" s="1" t="s">
        <v>36</v>
      </c>
      <c r="C25" s="1">
        <v>10</v>
      </c>
      <c r="D25" s="45"/>
      <c r="E25" s="2" t="s">
        <v>35</v>
      </c>
      <c r="F25" s="1" t="s">
        <v>36</v>
      </c>
      <c r="G25" s="1">
        <v>10</v>
      </c>
      <c r="H25" s="47"/>
      <c r="I25" s="9" t="s">
        <v>35</v>
      </c>
      <c r="J25" s="1" t="s">
        <v>36</v>
      </c>
      <c r="K25" s="1">
        <v>10</v>
      </c>
      <c r="L25" s="45"/>
      <c r="M25" s="2" t="s">
        <v>35</v>
      </c>
      <c r="N25" s="1" t="s">
        <v>36</v>
      </c>
      <c r="O25" s="1">
        <v>10</v>
      </c>
      <c r="P25" s="47"/>
      <c r="Q25" s="9" t="s">
        <v>35</v>
      </c>
      <c r="R25" s="1" t="s">
        <v>36</v>
      </c>
      <c r="S25" s="1">
        <v>10</v>
      </c>
      <c r="T25" s="47"/>
    </row>
    <row r="26" spans="1:20" x14ac:dyDescent="0.2">
      <c r="A26" s="2" t="s">
        <v>45</v>
      </c>
      <c r="B26" s="1" t="s">
        <v>46</v>
      </c>
      <c r="C26" s="1">
        <v>20</v>
      </c>
      <c r="D26" s="45"/>
      <c r="E26" s="2" t="s">
        <v>45</v>
      </c>
      <c r="F26" s="1" t="s">
        <v>46</v>
      </c>
      <c r="G26" s="1">
        <v>20</v>
      </c>
      <c r="H26" s="47"/>
      <c r="I26" s="9" t="s">
        <v>45</v>
      </c>
      <c r="J26" s="1" t="s">
        <v>46</v>
      </c>
      <c r="K26" s="1">
        <v>20</v>
      </c>
      <c r="L26" s="45"/>
      <c r="M26" s="2" t="s">
        <v>45</v>
      </c>
      <c r="N26" s="1" t="s">
        <v>46</v>
      </c>
      <c r="O26" s="1">
        <v>20</v>
      </c>
      <c r="P26" s="47"/>
      <c r="Q26" s="9" t="s">
        <v>45</v>
      </c>
      <c r="R26" s="1" t="s">
        <v>46</v>
      </c>
      <c r="S26" s="1">
        <v>20</v>
      </c>
      <c r="T26" s="47"/>
    </row>
    <row r="27" spans="1:20" x14ac:dyDescent="0.2">
      <c r="A27" s="2" t="s">
        <v>47</v>
      </c>
      <c r="B27" s="1" t="s">
        <v>48</v>
      </c>
      <c r="C27" s="1">
        <v>5</v>
      </c>
      <c r="D27" s="45"/>
      <c r="E27" s="2" t="s">
        <v>47</v>
      </c>
      <c r="F27" s="1" t="s">
        <v>48</v>
      </c>
      <c r="G27" s="1">
        <v>5</v>
      </c>
      <c r="H27" s="47"/>
      <c r="I27" s="9" t="s">
        <v>47</v>
      </c>
      <c r="J27" s="1" t="s">
        <v>48</v>
      </c>
      <c r="K27" s="1">
        <v>5</v>
      </c>
      <c r="L27" s="45"/>
      <c r="M27" s="2" t="s">
        <v>47</v>
      </c>
      <c r="N27" s="1" t="s">
        <v>48</v>
      </c>
      <c r="O27" s="1">
        <v>5</v>
      </c>
      <c r="P27" s="47"/>
      <c r="Q27" s="9" t="s">
        <v>47</v>
      </c>
      <c r="R27" s="1" t="s">
        <v>48</v>
      </c>
      <c r="S27" s="1">
        <v>5</v>
      </c>
      <c r="T27" s="47"/>
    </row>
    <row r="28" spans="1:20" ht="13.5" thickBot="1" x14ac:dyDescent="0.25">
      <c r="A28" s="38" t="s">
        <v>37</v>
      </c>
      <c r="B28" s="39"/>
      <c r="C28" s="22">
        <f>SUM(C17:C27)</f>
        <v>250</v>
      </c>
      <c r="D28" s="23">
        <v>0.37</v>
      </c>
      <c r="E28" s="38" t="s">
        <v>37</v>
      </c>
      <c r="F28" s="39"/>
      <c r="G28" s="22">
        <f>SUM(G17:G27)</f>
        <v>250</v>
      </c>
      <c r="H28" s="24">
        <v>0.37</v>
      </c>
      <c r="I28" s="40" t="s">
        <v>37</v>
      </c>
      <c r="J28" s="39"/>
      <c r="K28" s="22">
        <f>SUM(K17:K27)</f>
        <v>250</v>
      </c>
      <c r="L28" s="23">
        <v>0.37</v>
      </c>
      <c r="M28" s="38" t="s">
        <v>37</v>
      </c>
      <c r="N28" s="39"/>
      <c r="O28" s="22">
        <f>SUM(O17:O27)</f>
        <v>250</v>
      </c>
      <c r="P28" s="24">
        <v>0.37</v>
      </c>
      <c r="Q28" s="40" t="s">
        <v>37</v>
      </c>
      <c r="R28" s="39"/>
      <c r="S28" s="22">
        <f>SUM(S17:S27)</f>
        <v>250</v>
      </c>
      <c r="T28" s="24">
        <v>0.37</v>
      </c>
    </row>
    <row r="29" spans="1:20" ht="13.5" thickBot="1" x14ac:dyDescent="0.25">
      <c r="A29" s="25" t="s">
        <v>49</v>
      </c>
      <c r="B29" s="26" t="s">
        <v>50</v>
      </c>
      <c r="C29" s="32" t="s">
        <v>51</v>
      </c>
      <c r="D29" s="41"/>
      <c r="E29" s="25" t="s">
        <v>49</v>
      </c>
      <c r="F29" s="26" t="s">
        <v>50</v>
      </c>
      <c r="G29" s="32" t="s">
        <v>51</v>
      </c>
      <c r="H29" s="33"/>
      <c r="I29" s="27" t="s">
        <v>49</v>
      </c>
      <c r="J29" s="26" t="s">
        <v>50</v>
      </c>
      <c r="K29" s="32" t="s">
        <v>51</v>
      </c>
      <c r="L29" s="41"/>
      <c r="M29" s="25" t="s">
        <v>49</v>
      </c>
      <c r="N29" s="26" t="s">
        <v>50</v>
      </c>
      <c r="O29" s="32" t="s">
        <v>51</v>
      </c>
      <c r="P29" s="33"/>
      <c r="Q29" s="27" t="s">
        <v>49</v>
      </c>
      <c r="R29" s="26" t="s">
        <v>50</v>
      </c>
      <c r="S29" s="32" t="s">
        <v>51</v>
      </c>
      <c r="T29" s="33"/>
    </row>
    <row r="30" spans="1:20" x14ac:dyDescent="0.2">
      <c r="A30" s="16" t="s">
        <v>52</v>
      </c>
      <c r="B30" s="17" t="s">
        <v>53</v>
      </c>
      <c r="C30" s="17">
        <v>3</v>
      </c>
      <c r="D30" s="34"/>
      <c r="E30" s="16" t="s">
        <v>52</v>
      </c>
      <c r="F30" s="17" t="s">
        <v>53</v>
      </c>
      <c r="G30" s="17">
        <v>3</v>
      </c>
      <c r="H30" s="36"/>
      <c r="I30" s="18" t="s">
        <v>52</v>
      </c>
      <c r="J30" s="17" t="s">
        <v>53</v>
      </c>
      <c r="K30" s="17">
        <v>3</v>
      </c>
      <c r="L30" s="34"/>
      <c r="M30" s="16" t="s">
        <v>52</v>
      </c>
      <c r="N30" s="17" t="s">
        <v>53</v>
      </c>
      <c r="O30" s="17">
        <v>3</v>
      </c>
      <c r="P30" s="36"/>
      <c r="Q30" s="18" t="s">
        <v>52</v>
      </c>
      <c r="R30" s="17" t="s">
        <v>53</v>
      </c>
      <c r="S30" s="17">
        <v>3</v>
      </c>
      <c r="T30" s="36"/>
    </row>
    <row r="31" spans="1:20" x14ac:dyDescent="0.2">
      <c r="A31" s="2" t="s">
        <v>54</v>
      </c>
      <c r="B31" s="1" t="s">
        <v>55</v>
      </c>
      <c r="C31" s="1">
        <v>27</v>
      </c>
      <c r="D31" s="35"/>
      <c r="E31" s="2" t="s">
        <v>54</v>
      </c>
      <c r="F31" s="1" t="s">
        <v>55</v>
      </c>
      <c r="G31" s="1">
        <v>27</v>
      </c>
      <c r="H31" s="37"/>
      <c r="I31" s="9" t="s">
        <v>54</v>
      </c>
      <c r="J31" s="1" t="s">
        <v>55</v>
      </c>
      <c r="K31" s="1">
        <v>27</v>
      </c>
      <c r="L31" s="35"/>
      <c r="M31" s="2" t="s">
        <v>54</v>
      </c>
      <c r="N31" s="1" t="s">
        <v>55</v>
      </c>
      <c r="O31" s="1">
        <v>27</v>
      </c>
      <c r="P31" s="37"/>
      <c r="Q31" s="9" t="s">
        <v>54</v>
      </c>
      <c r="R31" s="1" t="s">
        <v>55</v>
      </c>
      <c r="S31" s="1">
        <v>27</v>
      </c>
      <c r="T31" s="37"/>
    </row>
    <row r="32" spans="1:20" ht="13.5" thickBot="1" x14ac:dyDescent="0.25">
      <c r="A32" s="38" t="s">
        <v>37</v>
      </c>
      <c r="B32" s="39"/>
      <c r="C32" s="22">
        <f>SUM(C30:C31)</f>
        <v>30</v>
      </c>
      <c r="D32" s="23">
        <v>0.21</v>
      </c>
      <c r="E32" s="38" t="s">
        <v>37</v>
      </c>
      <c r="F32" s="39"/>
      <c r="G32" s="22">
        <f>SUM(G30:G31)</f>
        <v>30</v>
      </c>
      <c r="H32" s="24">
        <v>0.21</v>
      </c>
      <c r="I32" s="40" t="s">
        <v>37</v>
      </c>
      <c r="J32" s="39"/>
      <c r="K32" s="22">
        <f>SUM(K30:K31)</f>
        <v>30</v>
      </c>
      <c r="L32" s="23">
        <v>0.21</v>
      </c>
      <c r="M32" s="38" t="s">
        <v>37</v>
      </c>
      <c r="N32" s="39"/>
      <c r="O32" s="22">
        <f>SUM(O30:O31)</f>
        <v>30</v>
      </c>
      <c r="P32" s="24">
        <v>0.21</v>
      </c>
      <c r="Q32" s="40" t="s">
        <v>37</v>
      </c>
      <c r="R32" s="39"/>
      <c r="S32" s="22">
        <f>SUM(S30:S31)</f>
        <v>30</v>
      </c>
      <c r="T32" s="24">
        <v>0.21</v>
      </c>
    </row>
    <row r="33" spans="1:20" ht="13.5" thickBot="1" x14ac:dyDescent="0.25">
      <c r="A33" s="25" t="s">
        <v>49</v>
      </c>
      <c r="B33" s="26" t="s">
        <v>56</v>
      </c>
      <c r="C33" s="32" t="s">
        <v>57</v>
      </c>
      <c r="D33" s="41"/>
      <c r="E33" s="25" t="s">
        <v>49</v>
      </c>
      <c r="F33" s="26" t="s">
        <v>56</v>
      </c>
      <c r="G33" s="32" t="s">
        <v>57</v>
      </c>
      <c r="H33" s="33"/>
      <c r="I33" s="27" t="s">
        <v>49</v>
      </c>
      <c r="J33" s="26" t="s">
        <v>56</v>
      </c>
      <c r="K33" s="32" t="s">
        <v>57</v>
      </c>
      <c r="L33" s="41"/>
      <c r="M33" s="25" t="s">
        <v>49</v>
      </c>
      <c r="N33" s="26" t="s">
        <v>56</v>
      </c>
      <c r="O33" s="32" t="s">
        <v>57</v>
      </c>
      <c r="P33" s="33"/>
      <c r="Q33" s="27" t="s">
        <v>49</v>
      </c>
      <c r="R33" s="26" t="s">
        <v>56</v>
      </c>
      <c r="S33" s="32" t="s">
        <v>57</v>
      </c>
      <c r="T33" s="33"/>
    </row>
    <row r="34" spans="1:20" x14ac:dyDescent="0.2">
      <c r="A34" s="16" t="s">
        <v>52</v>
      </c>
      <c r="B34" s="17" t="s">
        <v>53</v>
      </c>
      <c r="C34" s="17">
        <v>23</v>
      </c>
      <c r="D34" s="34"/>
      <c r="E34" s="16" t="s">
        <v>52</v>
      </c>
      <c r="F34" s="17" t="s">
        <v>53</v>
      </c>
      <c r="G34" s="17">
        <v>23</v>
      </c>
      <c r="H34" s="36"/>
      <c r="I34" s="18" t="s">
        <v>52</v>
      </c>
      <c r="J34" s="17" t="s">
        <v>53</v>
      </c>
      <c r="K34" s="17">
        <v>23</v>
      </c>
      <c r="L34" s="34"/>
      <c r="M34" s="16" t="s">
        <v>52</v>
      </c>
      <c r="N34" s="17" t="s">
        <v>53</v>
      </c>
      <c r="O34" s="17">
        <v>23</v>
      </c>
      <c r="P34" s="36"/>
      <c r="Q34" s="18" t="s">
        <v>52</v>
      </c>
      <c r="R34" s="17" t="s">
        <v>53</v>
      </c>
      <c r="S34" s="17">
        <v>23</v>
      </c>
      <c r="T34" s="36"/>
    </row>
    <row r="35" spans="1:20" x14ac:dyDescent="0.2">
      <c r="A35" s="2" t="s">
        <v>58</v>
      </c>
      <c r="B35" s="1" t="s">
        <v>59</v>
      </c>
      <c r="C35" s="1">
        <v>14</v>
      </c>
      <c r="D35" s="35"/>
      <c r="E35" s="2" t="s">
        <v>58</v>
      </c>
      <c r="F35" s="1" t="s">
        <v>59</v>
      </c>
      <c r="G35" s="1">
        <v>14</v>
      </c>
      <c r="H35" s="37"/>
      <c r="I35" s="9" t="s">
        <v>58</v>
      </c>
      <c r="J35" s="1" t="s">
        <v>59</v>
      </c>
      <c r="K35" s="1">
        <v>14</v>
      </c>
      <c r="L35" s="35"/>
      <c r="M35" s="2" t="s">
        <v>58</v>
      </c>
      <c r="N35" s="1" t="s">
        <v>59</v>
      </c>
      <c r="O35" s="1">
        <v>14</v>
      </c>
      <c r="P35" s="37"/>
      <c r="Q35" s="9" t="s">
        <v>58</v>
      </c>
      <c r="R35" s="1" t="s">
        <v>59</v>
      </c>
      <c r="S35" s="1">
        <v>14</v>
      </c>
      <c r="T35" s="37"/>
    </row>
    <row r="36" spans="1:20" x14ac:dyDescent="0.2">
      <c r="A36" s="2" t="s">
        <v>60</v>
      </c>
      <c r="B36" s="1" t="s">
        <v>61</v>
      </c>
      <c r="C36" s="1">
        <v>13</v>
      </c>
      <c r="D36" s="35"/>
      <c r="E36" s="2" t="s">
        <v>60</v>
      </c>
      <c r="F36" s="1" t="s">
        <v>61</v>
      </c>
      <c r="G36" s="1">
        <v>13</v>
      </c>
      <c r="H36" s="37"/>
      <c r="I36" s="9" t="s">
        <v>60</v>
      </c>
      <c r="J36" s="1" t="s">
        <v>61</v>
      </c>
      <c r="K36" s="1">
        <v>13</v>
      </c>
      <c r="L36" s="35"/>
      <c r="M36" s="2" t="s">
        <v>60</v>
      </c>
      <c r="N36" s="1" t="s">
        <v>61</v>
      </c>
      <c r="O36" s="1">
        <v>13</v>
      </c>
      <c r="P36" s="37"/>
      <c r="Q36" s="9" t="s">
        <v>60</v>
      </c>
      <c r="R36" s="1" t="s">
        <v>61</v>
      </c>
      <c r="S36" s="1">
        <v>13</v>
      </c>
      <c r="T36" s="37"/>
    </row>
    <row r="37" spans="1:20" ht="13.5" thickBot="1" x14ac:dyDescent="0.25">
      <c r="A37" s="28" t="s">
        <v>37</v>
      </c>
      <c r="B37" s="29"/>
      <c r="C37" s="3">
        <f>SUM(C34:C36)</f>
        <v>50</v>
      </c>
      <c r="D37" s="8">
        <v>0.73</v>
      </c>
      <c r="E37" s="28" t="s">
        <v>37</v>
      </c>
      <c r="F37" s="29"/>
      <c r="G37" s="3">
        <f>SUM(G34:G36)</f>
        <v>50</v>
      </c>
      <c r="H37" s="4">
        <v>0.73</v>
      </c>
      <c r="I37" s="30" t="s">
        <v>37</v>
      </c>
      <c r="J37" s="29"/>
      <c r="K37" s="3">
        <f>SUM(K34:K36)</f>
        <v>50</v>
      </c>
      <c r="L37" s="8">
        <v>0.73</v>
      </c>
      <c r="M37" s="28" t="s">
        <v>37</v>
      </c>
      <c r="N37" s="29"/>
      <c r="O37" s="3">
        <f>SUM(O34:O36)</f>
        <v>50</v>
      </c>
      <c r="P37" s="4">
        <v>0.73</v>
      </c>
      <c r="Q37" s="30" t="s">
        <v>37</v>
      </c>
      <c r="R37" s="29"/>
      <c r="S37" s="3">
        <f>SUM(S34:S36)</f>
        <v>50</v>
      </c>
      <c r="T37" s="4">
        <v>0.73</v>
      </c>
    </row>
    <row r="38" spans="1:20" ht="50.1" customHeight="1" x14ac:dyDescent="0.2">
      <c r="A38" s="31" t="s">
        <v>62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</sheetData>
  <mergeCells count="81">
    <mergeCell ref="A2:D2"/>
    <mergeCell ref="E2:H2"/>
    <mergeCell ref="I2:L2"/>
    <mergeCell ref="M2:P2"/>
    <mergeCell ref="Q2:T2"/>
    <mergeCell ref="A1:D1"/>
    <mergeCell ref="E1:H1"/>
    <mergeCell ref="I1:L1"/>
    <mergeCell ref="M1:P1"/>
    <mergeCell ref="Q1:T1"/>
    <mergeCell ref="A4:B4"/>
    <mergeCell ref="E4:F4"/>
    <mergeCell ref="I4:J4"/>
    <mergeCell ref="M4:N4"/>
    <mergeCell ref="Q4:R4"/>
    <mergeCell ref="A3:D3"/>
    <mergeCell ref="E3:H3"/>
    <mergeCell ref="I3:L3"/>
    <mergeCell ref="M3:P3"/>
    <mergeCell ref="Q3:T3"/>
    <mergeCell ref="D7:D14"/>
    <mergeCell ref="H7:H14"/>
    <mergeCell ref="L7:L14"/>
    <mergeCell ref="P7:P14"/>
    <mergeCell ref="T7:T14"/>
    <mergeCell ref="C6:D6"/>
    <mergeCell ref="G6:H6"/>
    <mergeCell ref="K6:L6"/>
    <mergeCell ref="O6:P6"/>
    <mergeCell ref="S6:T6"/>
    <mergeCell ref="A15:B15"/>
    <mergeCell ref="E15:F15"/>
    <mergeCell ref="I15:J15"/>
    <mergeCell ref="M15:N15"/>
    <mergeCell ref="Q15:R15"/>
    <mergeCell ref="S16:T16"/>
    <mergeCell ref="D17:D27"/>
    <mergeCell ref="H17:H27"/>
    <mergeCell ref="L17:L27"/>
    <mergeCell ref="P17:P27"/>
    <mergeCell ref="T17:T27"/>
    <mergeCell ref="C16:D16"/>
    <mergeCell ref="G16:H16"/>
    <mergeCell ref="K16:L16"/>
    <mergeCell ref="O16:P16"/>
    <mergeCell ref="A28:B28"/>
    <mergeCell ref="E28:F28"/>
    <mergeCell ref="I28:J28"/>
    <mergeCell ref="M28:N28"/>
    <mergeCell ref="Q28:R28"/>
    <mergeCell ref="S29:T29"/>
    <mergeCell ref="D30:D31"/>
    <mergeCell ref="H30:H31"/>
    <mergeCell ref="L30:L31"/>
    <mergeCell ref="P30:P31"/>
    <mergeCell ref="T30:T31"/>
    <mergeCell ref="C29:D29"/>
    <mergeCell ref="G29:H29"/>
    <mergeCell ref="K29:L29"/>
    <mergeCell ref="O29:P29"/>
    <mergeCell ref="A32:B32"/>
    <mergeCell ref="E32:F32"/>
    <mergeCell ref="I32:J32"/>
    <mergeCell ref="M32:N32"/>
    <mergeCell ref="Q32:R32"/>
    <mergeCell ref="A38:T38"/>
    <mergeCell ref="S33:T33"/>
    <mergeCell ref="D34:D36"/>
    <mergeCell ref="H34:H36"/>
    <mergeCell ref="L34:L36"/>
    <mergeCell ref="P34:P36"/>
    <mergeCell ref="T34:T36"/>
    <mergeCell ref="C33:D33"/>
    <mergeCell ref="G33:H33"/>
    <mergeCell ref="K33:L33"/>
    <mergeCell ref="O33:P33"/>
    <mergeCell ref="A37:B37"/>
    <mergeCell ref="E37:F37"/>
    <mergeCell ref="I37:J37"/>
    <mergeCell ref="M37:N37"/>
    <mergeCell ref="Q37:R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I11" sqref="I11"/>
    </sheetView>
  </sheetViews>
  <sheetFormatPr defaultRowHeight="12.75" x14ac:dyDescent="0.2"/>
  <cols>
    <col min="1" max="1" width="7.140625" style="62" bestFit="1" customWidth="1"/>
    <col min="2" max="2" width="24" style="62" customWidth="1"/>
    <col min="3" max="3" width="23.5703125" style="62" customWidth="1"/>
    <col min="4" max="8" width="15.7109375" style="62" customWidth="1"/>
    <col min="9" max="9" width="11.140625" style="62" customWidth="1"/>
    <col min="10" max="10" width="9.140625" style="62"/>
    <col min="11" max="11" width="11.5703125" style="62" customWidth="1"/>
    <col min="12" max="12" width="9.140625" style="62"/>
    <col min="13" max="13" width="15.85546875" style="62" bestFit="1" customWidth="1"/>
    <col min="14" max="14" width="9.140625" style="62"/>
    <col min="15" max="15" width="11.7109375" style="62" bestFit="1" customWidth="1"/>
    <col min="16" max="16384" width="9.140625" style="62"/>
  </cols>
  <sheetData>
    <row r="1" spans="1:15" ht="27.75" x14ac:dyDescent="0.2">
      <c r="A1" s="60" t="s">
        <v>81</v>
      </c>
      <c r="B1" s="61"/>
      <c r="C1" s="61"/>
      <c r="D1" s="61"/>
      <c r="E1" s="61"/>
      <c r="F1" s="61"/>
      <c r="G1" s="61"/>
      <c r="H1" s="61"/>
    </row>
    <row r="2" spans="1:15" ht="13.5" thickBot="1" x14ac:dyDescent="0.25">
      <c r="A2" s="63"/>
      <c r="B2" s="64"/>
      <c r="C2" s="64"/>
      <c r="D2" s="64"/>
      <c r="E2" s="64"/>
      <c r="F2" s="64"/>
      <c r="G2" s="64"/>
      <c r="H2" s="64"/>
    </row>
    <row r="3" spans="1:15" ht="51.75" thickBot="1" x14ac:dyDescent="0.25">
      <c r="A3" s="65" t="s">
        <v>63</v>
      </c>
      <c r="B3" s="66"/>
      <c r="C3" s="67" t="s">
        <v>64</v>
      </c>
      <c r="D3" s="68" t="s">
        <v>65</v>
      </c>
      <c r="E3" s="69" t="s">
        <v>66</v>
      </c>
      <c r="F3" s="69" t="s">
        <v>67</v>
      </c>
      <c r="G3" s="69" t="s">
        <v>68</v>
      </c>
      <c r="H3" s="70" t="s">
        <v>69</v>
      </c>
      <c r="I3" s="71" t="s">
        <v>70</v>
      </c>
      <c r="J3" s="72" t="s">
        <v>71</v>
      </c>
      <c r="K3" s="73" t="s">
        <v>72</v>
      </c>
      <c r="L3" s="74" t="s">
        <v>73</v>
      </c>
      <c r="M3" s="75" t="s">
        <v>74</v>
      </c>
    </row>
    <row r="4" spans="1:15" ht="30" customHeight="1" thickBot="1" x14ac:dyDescent="0.25">
      <c r="A4" s="76" t="s">
        <v>75</v>
      </c>
      <c r="B4" s="102" t="s">
        <v>76</v>
      </c>
      <c r="C4" s="78">
        <v>45597</v>
      </c>
      <c r="D4" s="79">
        <f t="shared" ref="D4:D7" si="0">F4+E4</f>
        <v>600</v>
      </c>
      <c r="E4" s="80">
        <v>100</v>
      </c>
      <c r="F4" s="80">
        <v>500</v>
      </c>
      <c r="G4" s="80">
        <v>250</v>
      </c>
      <c r="H4" s="81">
        <f t="shared" ref="H4:H7" si="1">F4-G4</f>
        <v>250</v>
      </c>
      <c r="I4" s="82">
        <v>454</v>
      </c>
      <c r="J4" s="83">
        <v>250</v>
      </c>
      <c r="K4" s="83">
        <f t="shared" ref="K4:K7" si="2">H4-J4</f>
        <v>0</v>
      </c>
      <c r="L4" s="83">
        <v>1</v>
      </c>
      <c r="M4" s="84">
        <f>H4*24*1*L4</f>
        <v>6000</v>
      </c>
      <c r="N4" s="85"/>
      <c r="O4" s="85"/>
    </row>
    <row r="5" spans="1:15" ht="22.5" customHeight="1" thickBot="1" x14ac:dyDescent="0.25">
      <c r="A5" s="101"/>
      <c r="B5" s="103"/>
      <c r="C5" s="78" t="s">
        <v>1</v>
      </c>
      <c r="D5" s="79">
        <f t="shared" si="0"/>
        <v>650</v>
      </c>
      <c r="E5" s="80">
        <v>100</v>
      </c>
      <c r="F5" s="80">
        <v>550</v>
      </c>
      <c r="G5" s="80">
        <v>250</v>
      </c>
      <c r="H5" s="81">
        <f t="shared" si="1"/>
        <v>300</v>
      </c>
      <c r="I5" s="82">
        <v>444</v>
      </c>
      <c r="J5" s="83">
        <v>300</v>
      </c>
      <c r="K5" s="83">
        <f t="shared" si="2"/>
        <v>0</v>
      </c>
      <c r="L5" s="83">
        <v>0.56000000000000005</v>
      </c>
      <c r="M5" s="84">
        <f>H5*24*9*L5</f>
        <v>36288</v>
      </c>
      <c r="N5" s="85"/>
      <c r="O5" s="85"/>
    </row>
    <row r="6" spans="1:15" ht="22.5" customHeight="1" thickBot="1" x14ac:dyDescent="0.25">
      <c r="A6" s="101"/>
      <c r="B6" s="103"/>
      <c r="C6" s="78" t="s">
        <v>2</v>
      </c>
      <c r="D6" s="79">
        <f t="shared" ref="D6" si="3">F6+E6</f>
        <v>600</v>
      </c>
      <c r="E6" s="80">
        <v>100</v>
      </c>
      <c r="F6" s="80">
        <v>500</v>
      </c>
      <c r="G6" s="80">
        <v>250</v>
      </c>
      <c r="H6" s="81">
        <f t="shared" ref="H6" si="4">F6-G6</f>
        <v>250</v>
      </c>
      <c r="I6" s="82">
        <v>444</v>
      </c>
      <c r="J6" s="83">
        <v>250</v>
      </c>
      <c r="K6" s="83">
        <f t="shared" ref="K6" si="5">H6-J6</f>
        <v>0</v>
      </c>
      <c r="L6" s="83">
        <v>1</v>
      </c>
      <c r="M6" s="84">
        <f>H6*24*5*L6</f>
        <v>30000</v>
      </c>
      <c r="N6" s="85"/>
      <c r="O6" s="85"/>
    </row>
    <row r="7" spans="1:15" ht="22.5" customHeight="1" thickBot="1" x14ac:dyDescent="0.25">
      <c r="A7" s="101"/>
      <c r="B7" s="103"/>
      <c r="C7" s="78" t="s">
        <v>3</v>
      </c>
      <c r="D7" s="79">
        <f t="shared" si="0"/>
        <v>650</v>
      </c>
      <c r="E7" s="80">
        <v>100</v>
      </c>
      <c r="F7" s="80">
        <v>550</v>
      </c>
      <c r="G7" s="80">
        <v>250</v>
      </c>
      <c r="H7" s="81">
        <f t="shared" si="1"/>
        <v>300</v>
      </c>
      <c r="I7" s="82">
        <v>444</v>
      </c>
      <c r="J7" s="83">
        <v>300</v>
      </c>
      <c r="K7" s="83">
        <f t="shared" si="2"/>
        <v>0</v>
      </c>
      <c r="L7" s="83">
        <v>0.56000000000000005</v>
      </c>
      <c r="M7" s="84">
        <f>H7*24*7*L7</f>
        <v>28224.000000000004</v>
      </c>
      <c r="N7" s="85"/>
      <c r="O7" s="85"/>
    </row>
    <row r="8" spans="1:15" ht="22.5" customHeight="1" thickBot="1" x14ac:dyDescent="0.25">
      <c r="A8" s="101"/>
      <c r="B8" s="104"/>
      <c r="C8" s="78" t="s">
        <v>4</v>
      </c>
      <c r="D8" s="79">
        <f t="shared" ref="D8:D9" si="6">F8+E8</f>
        <v>600</v>
      </c>
      <c r="E8" s="80">
        <v>100</v>
      </c>
      <c r="F8" s="80">
        <v>500</v>
      </c>
      <c r="G8" s="80">
        <v>250</v>
      </c>
      <c r="H8" s="81">
        <f t="shared" ref="H8:H11" si="7">F8-G8</f>
        <v>250</v>
      </c>
      <c r="I8" s="82">
        <v>464</v>
      </c>
      <c r="J8" s="83">
        <v>250</v>
      </c>
      <c r="K8" s="83">
        <f t="shared" ref="K8:K11" si="8">H8-J8</f>
        <v>0</v>
      </c>
      <c r="L8" s="83">
        <v>1.1000000000000001</v>
      </c>
      <c r="M8" s="84">
        <f>H8*24*8*L8</f>
        <v>52800.000000000007</v>
      </c>
      <c r="N8" s="85"/>
      <c r="O8" s="85"/>
    </row>
    <row r="9" spans="1:15" ht="36" customHeight="1" thickBot="1" x14ac:dyDescent="0.25">
      <c r="A9" s="86"/>
      <c r="B9" s="77" t="s">
        <v>77</v>
      </c>
      <c r="C9" s="78" t="s">
        <v>82</v>
      </c>
      <c r="D9" s="79">
        <f t="shared" si="6"/>
        <v>130</v>
      </c>
      <c r="E9" s="80">
        <v>100</v>
      </c>
      <c r="F9" s="80">
        <v>30</v>
      </c>
      <c r="G9" s="80">
        <v>0</v>
      </c>
      <c r="H9" s="81">
        <f t="shared" si="7"/>
        <v>30</v>
      </c>
      <c r="I9" s="82">
        <v>39</v>
      </c>
      <c r="J9" s="83">
        <v>30</v>
      </c>
      <c r="K9" s="83">
        <f t="shared" si="8"/>
        <v>0</v>
      </c>
      <c r="L9" s="83">
        <v>0.21</v>
      </c>
      <c r="M9" s="84">
        <f>H9*24*30*L9</f>
        <v>4536</v>
      </c>
      <c r="N9" s="85"/>
      <c r="O9" s="85"/>
    </row>
    <row r="10" spans="1:15" ht="36" customHeight="1" thickBot="1" x14ac:dyDescent="0.25">
      <c r="A10" s="87" t="s">
        <v>78</v>
      </c>
      <c r="B10" s="105" t="s">
        <v>79</v>
      </c>
      <c r="C10" s="88" t="s">
        <v>82</v>
      </c>
      <c r="D10" s="89">
        <f t="shared" ref="D10:D11" si="9">E10+F10</f>
        <v>600</v>
      </c>
      <c r="E10" s="90">
        <v>100</v>
      </c>
      <c r="F10" s="90">
        <v>500</v>
      </c>
      <c r="G10" s="90">
        <v>250</v>
      </c>
      <c r="H10" s="91">
        <f t="shared" si="7"/>
        <v>250</v>
      </c>
      <c r="I10" s="92">
        <v>412</v>
      </c>
      <c r="J10" s="83">
        <v>250</v>
      </c>
      <c r="K10" s="83">
        <f t="shared" si="8"/>
        <v>0</v>
      </c>
      <c r="L10" s="83">
        <v>0.37</v>
      </c>
      <c r="M10" s="84">
        <f>H10*24*30*L10</f>
        <v>66600</v>
      </c>
      <c r="N10" s="85"/>
      <c r="O10" s="85"/>
    </row>
    <row r="11" spans="1:15" ht="36" customHeight="1" thickBot="1" x14ac:dyDescent="0.25">
      <c r="A11" s="94"/>
      <c r="B11" s="95" t="s">
        <v>80</v>
      </c>
      <c r="C11" s="93" t="s">
        <v>82</v>
      </c>
      <c r="D11" s="89">
        <f t="shared" si="9"/>
        <v>150</v>
      </c>
      <c r="E11" s="90">
        <v>100</v>
      </c>
      <c r="F11" s="90">
        <v>50</v>
      </c>
      <c r="G11" s="90">
        <v>0</v>
      </c>
      <c r="H11" s="91">
        <f t="shared" si="7"/>
        <v>50</v>
      </c>
      <c r="I11" s="92">
        <v>77</v>
      </c>
      <c r="J11" s="83">
        <v>50</v>
      </c>
      <c r="K11" s="83">
        <f t="shared" si="8"/>
        <v>0</v>
      </c>
      <c r="L11" s="83">
        <v>0.73</v>
      </c>
      <c r="M11" s="84">
        <f>H11*24*30*L11</f>
        <v>26280</v>
      </c>
      <c r="N11" s="85"/>
      <c r="O11" s="85"/>
    </row>
    <row r="12" spans="1:15" ht="14.25" x14ac:dyDescent="0.2">
      <c r="I12" s="96"/>
      <c r="J12" s="96"/>
      <c r="K12" s="96"/>
      <c r="L12" s="96"/>
      <c r="M12" s="97"/>
      <c r="N12" s="85"/>
      <c r="O12" s="85"/>
    </row>
    <row r="13" spans="1:15" ht="15" x14ac:dyDescent="0.2">
      <c r="I13" s="96"/>
      <c r="J13" s="96"/>
      <c r="K13" s="96"/>
      <c r="L13" s="96"/>
      <c r="M13" s="98">
        <f>SUM(M4:M11)</f>
        <v>250728</v>
      </c>
      <c r="N13" s="85"/>
      <c r="O13" s="99"/>
    </row>
    <row r="14" spans="1:15" ht="14.25" x14ac:dyDescent="0.2">
      <c r="I14" s="85"/>
      <c r="J14" s="85"/>
      <c r="K14" s="85"/>
      <c r="L14" s="85"/>
      <c r="M14" s="100"/>
      <c r="N14" s="85"/>
      <c r="O14" s="85"/>
    </row>
    <row r="15" spans="1:15" x14ac:dyDescent="0.2">
      <c r="I15" s="85"/>
      <c r="J15" s="85"/>
      <c r="K15" s="85"/>
      <c r="L15" s="85"/>
      <c r="M15" s="85"/>
      <c r="N15" s="85"/>
      <c r="O15" s="85"/>
    </row>
  </sheetData>
  <mergeCells count="6">
    <mergeCell ref="A1:H1"/>
    <mergeCell ref="A2:H2"/>
    <mergeCell ref="A3:B3"/>
    <mergeCell ref="A10:A11"/>
    <mergeCell ref="A4:A9"/>
    <mergeCell ref="B4:B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2024-10-16T11:29:07Z</dcterms:created>
  <dcterms:modified xsi:type="dcterms:W3CDTF">2024-10-16T11:40:48Z</dcterms:modified>
</cp:coreProperties>
</file>