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110" yWindow="-195" windowWidth="18960" windowHeight="12600"/>
  </bookViews>
  <sheets>
    <sheet name="MachetaResults" sheetId="1" r:id="rId1"/>
    <sheet name="Available ATC" sheetId="2" r:id="rId2"/>
  </sheets>
  <calcPr calcId="145621"/>
</workbook>
</file>

<file path=xl/calcChain.xml><?xml version="1.0" encoding="utf-8"?>
<calcChain xmlns="http://schemas.openxmlformats.org/spreadsheetml/2006/main">
  <c r="M7" i="2" l="1"/>
  <c r="M5" i="2"/>
  <c r="H7" i="2"/>
  <c r="D7" i="2"/>
  <c r="H6" i="2"/>
  <c r="M6" i="2" s="1"/>
  <c r="D6" i="2"/>
  <c r="H5" i="2"/>
  <c r="D5" i="2"/>
  <c r="H4" i="2"/>
  <c r="M4" i="2" s="1"/>
  <c r="D4" i="2"/>
  <c r="M9" i="2" l="1"/>
  <c r="K4" i="2"/>
  <c r="K5" i="2"/>
  <c r="K6" i="2"/>
  <c r="K7" i="2"/>
  <c r="G38" i="1"/>
  <c r="C38" i="1"/>
  <c r="G33" i="1"/>
  <c r="C33" i="1"/>
  <c r="G28" i="1"/>
  <c r="C28" i="1"/>
  <c r="G16" i="1"/>
  <c r="C16" i="1"/>
</calcChain>
</file>

<file path=xl/comments1.xml><?xml version="1.0" encoding="utf-8"?>
<comments xmlns="http://schemas.openxmlformats.org/spreadsheetml/2006/main">
  <authors>
    <author>Radu Naniu</author>
  </authors>
  <commentList>
    <comment ref="H3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<sst xmlns="http://schemas.openxmlformats.org/spreadsheetml/2006/main" count="174" uniqueCount="75">
  <si>
    <t>01-08.12.2024</t>
  </si>
  <si>
    <t>09-31.12.2024</t>
  </si>
  <si>
    <t>CROSS BORDER CAPACITY ALLOCATION AUCTION RESULTS for the period of:
01-08.12.2024</t>
  </si>
  <si>
    <t>CROSS BORDER CAPACITY ALLOCATION AUCTION RESULTS for the period of:
09-31.12.2024</t>
  </si>
  <si>
    <t>Participant</t>
  </si>
  <si>
    <t>Allocated Capacity</t>
  </si>
  <si>
    <t>Price</t>
  </si>
  <si>
    <t>EIC</t>
  </si>
  <si>
    <t>Name</t>
  </si>
  <si>
    <t>[MW]</t>
  </si>
  <si>
    <t>[EUR/MWh]</t>
  </si>
  <si>
    <t>SERBIA</t>
  </si>
  <si>
    <t>IMPORT (RS-RO)</t>
  </si>
  <si>
    <t>ATC = 550</t>
  </si>
  <si>
    <t>11XEDFTRADING--G</t>
  </si>
  <si>
    <t>EDF Trading Limited</t>
  </si>
  <si>
    <t>12XEFT-SWITZERLR</t>
  </si>
  <si>
    <t>ENERGY FINANCING TEAM SWITZERLAND AG</t>
  </si>
  <si>
    <t>32X001100101073T</t>
  </si>
  <si>
    <t>Energovia EOOD</t>
  </si>
  <si>
    <t>30XRODISTRIB---W</t>
  </si>
  <si>
    <t>ENERGY DISTRIBUTION SERVICES</t>
  </si>
  <si>
    <t>11XFREEPOINT---N</t>
  </si>
  <si>
    <t>FREEPOINT COMMODITIES EUROPE LLP</t>
  </si>
  <si>
    <t>11XIGET--------D</t>
  </si>
  <si>
    <t>GEN-I d.o.o</t>
  </si>
  <si>
    <t>30XROREFURO----E</t>
  </si>
  <si>
    <t>MET Romania Energy SA</t>
  </si>
  <si>
    <t>15X-MVM--------B</t>
  </si>
  <si>
    <t>MVM PARTNER ENERGIAKERESKEDELMI ZARTKORUEN MUKODO RESZVENYTARSASAG</t>
  </si>
  <si>
    <t>34X-0000000076-S</t>
  </si>
  <si>
    <t>ReNRGY Trading group SR d.o.o. Beograd</t>
  </si>
  <si>
    <t>Total Allocated Capacity</t>
  </si>
  <si>
    <t>EXPORT (RO-RS)</t>
  </si>
  <si>
    <t>30XROEGL-------B</t>
  </si>
  <si>
    <t>AXPO ENERGY ROMANIA SA</t>
  </si>
  <si>
    <t>32XEGL-BULGARIAC</t>
  </si>
  <si>
    <t>AXPO Bulgaria EAD</t>
  </si>
  <si>
    <t>32X0011001016581</t>
  </si>
  <si>
    <t>Nomad Energy Company EOOD</t>
  </si>
  <si>
    <t>MOLDOVA</t>
  </si>
  <si>
    <t>IMPORT (MD-RO)</t>
  </si>
  <si>
    <t>ATC = 0</t>
  </si>
  <si>
    <t>ATC = 30</t>
  </si>
  <si>
    <t>30XROALFURNIZORQ</t>
  </si>
  <si>
    <t>Alegfurnizorul Consulting SRL</t>
  </si>
  <si>
    <t>64XMLENRGYGR-F4D</t>
  </si>
  <si>
    <t>ML ENERGY-GROUP</t>
  </si>
  <si>
    <t>60X000000000108E</t>
  </si>
  <si>
    <t>Romenergy Trading SRL</t>
  </si>
  <si>
    <t>EXPORT (RO-MD)</t>
  </si>
  <si>
    <t>ATC = 50</t>
  </si>
  <si>
    <t>64XENERGOCOM-045</t>
  </si>
  <si>
    <t>ENERGOCOM SA prin ENERGOCOM SA - CHISINAU - SUCURSALA OTOPENI</t>
  </si>
  <si>
    <t>NOTE: The deadline for transferring capacities for the month of DECEMBRIE is 25 NOIEMBRIE 2024, 12:00(RO). _x000D_
The transfers are to be operated by the participants in the DAMAS platform and the corresponding annex for the transfer is to be sent  by email to: contracte.alocare@transelectrica.ro</t>
  </si>
  <si>
    <t>Direction</t>
  </si>
  <si>
    <t>PERIOD</t>
  </si>
  <si>
    <t>TTC</t>
  </si>
  <si>
    <t>TRM</t>
  </si>
  <si>
    <t>NTC</t>
  </si>
  <si>
    <t>AAC</t>
  </si>
  <si>
    <t>ATCm</t>
  </si>
  <si>
    <t>Total requested capacity</t>
  </si>
  <si>
    <t>Total allocated capacity</t>
  </si>
  <si>
    <t>Available capacity after the auction</t>
  </si>
  <si>
    <t>Auction Price</t>
  </si>
  <si>
    <t>Auction Value</t>
  </si>
  <si>
    <t>IMPORT</t>
  </si>
  <si>
    <t>Serbia -&gt; Romania (RS-RO)</t>
  </si>
  <si>
    <t>Moldova -&gt; Romania (MD-RO)</t>
  </si>
  <si>
    <t>EXPORT</t>
  </si>
  <si>
    <t>Romania -&gt; Serbia (RO-RS)</t>
  </si>
  <si>
    <t>Romania -&gt; Moldova (RO-MD)</t>
  </si>
  <si>
    <t>December 2024</t>
  </si>
  <si>
    <t>01-31.12.2024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</si>
</sst>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l_e_i_-;\-* #,##0.00\ _l_e_i_-;_-* &quot;-&quot;??\ _l_e_i_-;_-@_-"/>
  </numFmts>
  <fonts count="39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0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i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indexed="81"/>
      <name val="Tahoma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8">
    <xf numFmtId="0" fontId="0" fillId="0" borderId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12" borderId="6" applyNumberFormat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21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9" fillId="22" borderId="12" applyNumberFormat="0" applyFont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6" borderId="0" applyNumberFormat="0" applyBorder="0" applyAlignment="0" applyProtection="0"/>
    <xf numFmtId="0" fontId="21" fillId="9" borderId="0" applyNumberFormat="0" applyBorder="0" applyAlignment="0" applyProtection="0"/>
    <xf numFmtId="0" fontId="22" fillId="27" borderId="13" applyNumberFormat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4" fillId="0" borderId="0"/>
    <xf numFmtId="0" fontId="2" fillId="0" borderId="0"/>
    <xf numFmtId="0" fontId="26" fillId="0" borderId="14" applyNumberFormat="0" applyFill="0" applyAlignment="0" applyProtection="0"/>
    <xf numFmtId="0" fontId="27" fillId="8" borderId="0" applyNumberFormat="0" applyBorder="0" applyAlignment="0" applyProtection="0"/>
    <xf numFmtId="0" fontId="28" fillId="28" borderId="0" applyNumberFormat="0" applyBorder="0" applyAlignment="0" applyProtection="0"/>
    <xf numFmtId="0" fontId="29" fillId="27" borderId="6" applyNumberFormat="0" applyAlignment="0" applyProtection="0"/>
    <xf numFmtId="0" fontId="25" fillId="0" borderId="0"/>
    <xf numFmtId="0" fontId="2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9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1" fontId="10" fillId="5" borderId="18" xfId="0" applyNumberFormat="1" applyFont="1" applyFill="1" applyBorder="1" applyAlignment="1">
      <alignment horizontal="center" vertical="center" wrapText="1"/>
    </xf>
    <xf numFmtId="4" fontId="10" fillId="5" borderId="19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5" xfId="0" applyBorder="1"/>
    <xf numFmtId="0" fontId="0" fillId="0" borderId="21" xfId="0" applyBorder="1"/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5" xfId="0" applyBorder="1"/>
    <xf numFmtId="0" fontId="4" fillId="2" borderId="26" xfId="0" applyFont="1" applyFill="1" applyBorder="1" applyAlignment="1">
      <alignment horizontal="center" vertical="center" wrapText="1"/>
    </xf>
    <xf numFmtId="49" fontId="4" fillId="2" borderId="27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49" fontId="4" fillId="3" borderId="27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49" fontId="10" fillId="5" borderId="20" xfId="0" applyNumberFormat="1" applyFont="1" applyFill="1" applyBorder="1" applyAlignment="1">
      <alignment horizontal="center" vertical="center" wrapText="1"/>
    </xf>
    <xf numFmtId="49" fontId="10" fillId="5" borderId="18" xfId="0" applyNumberFormat="1" applyFont="1" applyFill="1" applyBorder="1" applyAlignment="1">
      <alignment horizontal="center" vertical="center" wrapText="1"/>
    </xf>
    <xf numFmtId="49" fontId="10" fillId="5" borderId="17" xfId="0" applyNumberFormat="1" applyFont="1" applyFill="1" applyBorder="1" applyAlignment="1">
      <alignment horizontal="center"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4" fontId="4" fillId="0" borderId="24" xfId="0" applyNumberFormat="1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" fontId="30" fillId="0" borderId="0" xfId="55" quotePrefix="1" applyNumberFormat="1" applyFont="1" applyBorder="1" applyAlignment="1">
      <alignment horizontal="center" vertical="center"/>
    </xf>
    <xf numFmtId="0" fontId="31" fillId="0" borderId="0" xfId="55" applyFont="1" applyBorder="1" applyAlignment="1">
      <alignment horizontal="center" vertical="center"/>
    </xf>
    <xf numFmtId="0" fontId="2" fillId="0" borderId="0" xfId="38"/>
    <xf numFmtId="0" fontId="32" fillId="0" borderId="30" xfId="55" applyFont="1" applyBorder="1" applyAlignment="1">
      <alignment horizontal="center" vertical="center"/>
    </xf>
    <xf numFmtId="0" fontId="32" fillId="0" borderId="0" xfId="55" applyFont="1" applyBorder="1" applyAlignment="1">
      <alignment horizontal="center" vertical="center"/>
    </xf>
    <xf numFmtId="0" fontId="4" fillId="29" borderId="26" xfId="55" applyFont="1" applyFill="1" applyBorder="1" applyAlignment="1">
      <alignment horizontal="center" vertical="center" wrapText="1"/>
    </xf>
    <xf numFmtId="0" fontId="4" fillId="29" borderId="28" xfId="55" applyFont="1" applyFill="1" applyBorder="1" applyAlignment="1">
      <alignment horizontal="center" vertical="center" wrapText="1"/>
    </xf>
    <xf numFmtId="0" fontId="33" fillId="29" borderId="31" xfId="55" applyFont="1" applyFill="1" applyBorder="1" applyAlignment="1">
      <alignment horizontal="center" vertical="center" wrapText="1"/>
    </xf>
    <xf numFmtId="0" fontId="33" fillId="29" borderId="32" xfId="55" applyFont="1" applyFill="1" applyBorder="1" applyAlignment="1">
      <alignment horizontal="center" vertical="center" wrapText="1"/>
    </xf>
    <xf numFmtId="0" fontId="33" fillId="29" borderId="33" xfId="55" applyFont="1" applyFill="1" applyBorder="1" applyAlignment="1">
      <alignment horizontal="center" vertical="center" wrapText="1"/>
    </xf>
    <xf numFmtId="0" fontId="33" fillId="29" borderId="34" xfId="55" applyFont="1" applyFill="1" applyBorder="1" applyAlignment="1">
      <alignment horizontal="center" vertical="center" wrapText="1"/>
    </xf>
    <xf numFmtId="0" fontId="4" fillId="30" borderId="32" xfId="45" applyFont="1" applyFill="1" applyBorder="1" applyAlignment="1">
      <alignment horizontal="center" vertical="center" wrapText="1"/>
    </xf>
    <xf numFmtId="0" fontId="4" fillId="31" borderId="33" xfId="45" applyFont="1" applyFill="1" applyBorder="1" applyAlignment="1">
      <alignment horizontal="center" vertical="center" wrapText="1"/>
    </xf>
    <xf numFmtId="0" fontId="4" fillId="32" borderId="33" xfId="45" applyFont="1" applyFill="1" applyBorder="1" applyAlignment="1">
      <alignment horizontal="center" vertical="center" wrapText="1"/>
    </xf>
    <xf numFmtId="0" fontId="4" fillId="33" borderId="33" xfId="56" applyFont="1" applyFill="1" applyBorder="1" applyAlignment="1">
      <alignment horizontal="center" vertical="center" wrapText="1"/>
    </xf>
    <xf numFmtId="0" fontId="4" fillId="33" borderId="34" xfId="56" applyFont="1" applyFill="1" applyBorder="1" applyAlignment="1">
      <alignment horizontal="center" vertical="center" wrapText="1"/>
    </xf>
    <xf numFmtId="0" fontId="34" fillId="2" borderId="31" xfId="55" applyFont="1" applyFill="1" applyBorder="1" applyAlignment="1">
      <alignment horizontal="center" vertical="center" textRotation="90" wrapText="1"/>
    </xf>
    <xf numFmtId="14" fontId="34" fillId="34" borderId="35" xfId="38" applyNumberFormat="1" applyFont="1" applyFill="1" applyBorder="1" applyAlignment="1">
      <alignment horizontal="center" vertical="center" wrapText="1"/>
    </xf>
    <xf numFmtId="0" fontId="9" fillId="34" borderId="29" xfId="55" applyFont="1" applyFill="1" applyBorder="1" applyAlignment="1">
      <alignment horizontal="center" vertical="center" wrapText="1"/>
    </xf>
    <xf numFmtId="0" fontId="9" fillId="34" borderId="27" xfId="55" applyNumberFormat="1" applyFont="1" applyFill="1" applyBorder="1" applyAlignment="1">
      <alignment horizontal="center" vertical="center" wrapText="1"/>
    </xf>
    <xf numFmtId="0" fontId="33" fillId="35" borderId="36" xfId="55" applyFont="1" applyFill="1" applyBorder="1" applyAlignment="1">
      <alignment horizontal="center" vertical="center" wrapText="1"/>
    </xf>
    <xf numFmtId="0" fontId="9" fillId="0" borderId="26" xfId="55" applyNumberFormat="1" applyFont="1" applyFill="1" applyBorder="1" applyAlignment="1">
      <alignment horizontal="center" vertical="center" wrapText="1"/>
    </xf>
    <xf numFmtId="0" fontId="9" fillId="0" borderId="27" xfId="55" applyNumberFormat="1" applyFont="1" applyFill="1" applyBorder="1" applyAlignment="1">
      <alignment horizontal="center" vertical="center" wrapText="1"/>
    </xf>
    <xf numFmtId="43" fontId="35" fillId="0" borderId="28" xfId="57" applyFont="1" applyFill="1" applyBorder="1" applyAlignment="1">
      <alignment horizontal="center" vertical="center"/>
    </xf>
    <xf numFmtId="0" fontId="2" fillId="0" borderId="0" xfId="38" applyBorder="1"/>
    <xf numFmtId="0" fontId="34" fillId="2" borderId="37" xfId="55" applyFont="1" applyFill="1" applyBorder="1" applyAlignment="1">
      <alignment horizontal="center" vertical="center" textRotation="90" wrapText="1"/>
    </xf>
    <xf numFmtId="0" fontId="34" fillId="34" borderId="31" xfId="55" applyFont="1" applyFill="1" applyBorder="1" applyAlignment="1">
      <alignment horizontal="center" vertical="center" wrapText="1"/>
    </xf>
    <xf numFmtId="0" fontId="34" fillId="36" borderId="31" xfId="55" applyFont="1" applyFill="1" applyBorder="1" applyAlignment="1">
      <alignment horizontal="center" vertical="center" textRotation="90" wrapText="1"/>
    </xf>
    <xf numFmtId="0" fontId="34" fillId="37" borderId="35" xfId="55" applyFont="1" applyFill="1" applyBorder="1" applyAlignment="1">
      <alignment horizontal="center" vertical="center" wrapText="1"/>
    </xf>
    <xf numFmtId="14" fontId="34" fillId="37" borderId="35" xfId="38" applyNumberFormat="1" applyFont="1" applyFill="1" applyBorder="1" applyAlignment="1">
      <alignment horizontal="center" vertical="center" wrapText="1"/>
    </xf>
    <xf numFmtId="0" fontId="9" fillId="37" borderId="26" xfId="55" applyFont="1" applyFill="1" applyBorder="1" applyAlignment="1">
      <alignment horizontal="center" vertical="center" wrapText="1"/>
    </xf>
    <xf numFmtId="0" fontId="9" fillId="37" borderId="27" xfId="55" applyFont="1" applyFill="1" applyBorder="1" applyAlignment="1">
      <alignment horizontal="center" vertical="center" wrapText="1"/>
    </xf>
    <xf numFmtId="0" fontId="33" fillId="37" borderId="28" xfId="55" applyFont="1" applyFill="1" applyBorder="1" applyAlignment="1">
      <alignment horizontal="center" vertical="center" wrapText="1"/>
    </xf>
    <xf numFmtId="0" fontId="9" fillId="0" borderId="29" xfId="55" applyNumberFormat="1" applyFont="1" applyFill="1" applyBorder="1" applyAlignment="1">
      <alignment horizontal="center" vertical="center" wrapText="1"/>
    </xf>
    <xf numFmtId="0" fontId="34" fillId="36" borderId="37" xfId="55" applyFont="1" applyFill="1" applyBorder="1" applyAlignment="1">
      <alignment horizontal="center" vertical="center" textRotation="90" wrapText="1"/>
    </xf>
    <xf numFmtId="0" fontId="34" fillId="37" borderId="37" xfId="55" applyFont="1" applyFill="1" applyBorder="1" applyAlignment="1">
      <alignment horizontal="center" vertical="center" wrapText="1"/>
    </xf>
    <xf numFmtId="0" fontId="34" fillId="37" borderId="35" xfId="38" applyFont="1" applyFill="1" applyBorder="1" applyAlignment="1">
      <alignment horizontal="center" vertical="center" wrapText="1"/>
    </xf>
    <xf numFmtId="0" fontId="9" fillId="0" borderId="0" xfId="55" applyNumberFormat="1" applyFont="1" applyFill="1" applyBorder="1" applyAlignment="1">
      <alignment horizontal="center" vertical="center" wrapText="1"/>
    </xf>
    <xf numFmtId="43" fontId="35" fillId="0" borderId="0" xfId="57" applyFont="1" applyFill="1" applyBorder="1" applyAlignment="1">
      <alignment horizontal="center" vertical="center"/>
    </xf>
    <xf numFmtId="43" fontId="36" fillId="0" borderId="0" xfId="57" applyFont="1" applyFill="1" applyBorder="1" applyAlignment="1">
      <alignment horizontal="center" vertical="center"/>
    </xf>
    <xf numFmtId="43" fontId="2" fillId="0" borderId="0" xfId="38" applyNumberFormat="1" applyBorder="1"/>
    <xf numFmtId="43" fontId="37" fillId="0" borderId="0" xfId="38" applyNumberFormat="1" applyFont="1" applyBorder="1"/>
  </cellXfs>
  <cellStyles count="58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40% - 1. jelölőszín" xfId="7"/>
    <cellStyle name="40% - 2. jelölőszín" xfId="8"/>
    <cellStyle name="40% - 3. jelölőszín" xfId="9"/>
    <cellStyle name="40% - 4. jelölőszín" xfId="10"/>
    <cellStyle name="40% - 5. jelölőszín" xfId="11"/>
    <cellStyle name="40% - 6. jelölőszín" xfId="12"/>
    <cellStyle name="60% - 1. jelölőszín" xfId="13"/>
    <cellStyle name="60% - 2. jelölőszín" xfId="14"/>
    <cellStyle name="60% - 3. jelölőszín" xfId="15"/>
    <cellStyle name="60% - 4. jelölőszín" xfId="16"/>
    <cellStyle name="60% - 5. jelölőszín" xfId="17"/>
    <cellStyle name="60% - 6. jelölőszín" xfId="18"/>
    <cellStyle name="Bevitel" xfId="19"/>
    <cellStyle name="Cím" xfId="20"/>
    <cellStyle name="Címsor 1" xfId="21"/>
    <cellStyle name="Címsor 2" xfId="22"/>
    <cellStyle name="Címsor 3" xfId="23"/>
    <cellStyle name="Címsor 4" xfId="24"/>
    <cellStyle name="Comma 2" xfId="57"/>
    <cellStyle name="Ellenőrzőcella" xfId="25"/>
    <cellStyle name="Figyelmeztetés" xfId="26"/>
    <cellStyle name="Hivatkozott cella" xfId="27"/>
    <cellStyle name="Jegyzet" xfId="28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/>
    <cellStyle name="Kimenet" xfId="36"/>
    <cellStyle name="Magyarázó szöveg" xfId="37"/>
    <cellStyle name="Normal" xfId="0" builtinId="0"/>
    <cellStyle name="Normal 2" xfId="38"/>
    <cellStyle name="Normal 3" xfId="39"/>
    <cellStyle name="Normal 3 2" xfId="40"/>
    <cellStyle name="Normal 3 3" xfId="41"/>
    <cellStyle name="Normal 3 3 2" xfId="42"/>
    <cellStyle name="Normal 3 4" xfId="43"/>
    <cellStyle name="Normal 4" xfId="44"/>
    <cellStyle name="Normal 4 2" xfId="45"/>
    <cellStyle name="Normal 5" xfId="46"/>
    <cellStyle name="Normal 5 2" xfId="47"/>
    <cellStyle name="Normal 6" xfId="48"/>
    <cellStyle name="Normal 7" xfId="49"/>
    <cellStyle name="Normal 8" xfId="50"/>
    <cellStyle name="Normal 9" xfId="56"/>
    <cellStyle name="Normal_Sheet1" xfId="55"/>
    <cellStyle name="Összesen" xfId="51"/>
    <cellStyle name="Rossz" xfId="52"/>
    <cellStyle name="Semleges" xfId="53"/>
    <cellStyle name="Számítás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pane ySplit="3" topLeftCell="A4" activePane="bottomLeft" state="frozen"/>
      <selection pane="bottomLeft" activeCell="A34" sqref="A34:H34"/>
    </sheetView>
  </sheetViews>
  <sheetFormatPr defaultRowHeight="12.75" x14ac:dyDescent="0.2"/>
  <cols>
    <col min="1" max="120" width="20.7109375" customWidth="1"/>
  </cols>
  <sheetData>
    <row r="1" spans="1:8" x14ac:dyDescent="0.2">
      <c r="A1" s="52" t="s">
        <v>0</v>
      </c>
      <c r="B1" s="52"/>
      <c r="C1" s="52"/>
      <c r="D1" s="52"/>
      <c r="E1" s="52" t="s">
        <v>1</v>
      </c>
      <c r="F1" s="52"/>
      <c r="G1" s="52"/>
      <c r="H1" s="52"/>
    </row>
    <row r="2" spans="1:8" ht="13.5" thickBot="1" x14ac:dyDescent="0.25">
      <c r="A2" s="53">
        <v>8</v>
      </c>
      <c r="B2" s="53"/>
      <c r="C2" s="53"/>
      <c r="D2" s="53"/>
      <c r="E2" s="53">
        <v>23</v>
      </c>
      <c r="F2" s="53"/>
      <c r="G2" s="53"/>
      <c r="H2" s="53"/>
    </row>
    <row r="3" spans="1:8" ht="35.1" customHeight="1" thickBot="1" x14ac:dyDescent="0.25">
      <c r="A3" s="54" t="s">
        <v>2</v>
      </c>
      <c r="B3" s="43"/>
      <c r="C3" s="43"/>
      <c r="D3" s="44"/>
      <c r="E3" s="55" t="s">
        <v>3</v>
      </c>
      <c r="F3" s="43"/>
      <c r="G3" s="43"/>
      <c r="H3" s="44"/>
    </row>
    <row r="4" spans="1:8" x14ac:dyDescent="0.2">
      <c r="A4" s="47" t="s">
        <v>4</v>
      </c>
      <c r="B4" s="48"/>
      <c r="C4" s="10" t="s">
        <v>5</v>
      </c>
      <c r="D4" s="11" t="s">
        <v>6</v>
      </c>
      <c r="E4" s="49" t="s">
        <v>4</v>
      </c>
      <c r="F4" s="48"/>
      <c r="G4" s="10" t="s">
        <v>5</v>
      </c>
      <c r="H4" s="11" t="s">
        <v>6</v>
      </c>
    </row>
    <row r="5" spans="1:8" ht="13.5" thickBot="1" x14ac:dyDescent="0.25">
      <c r="A5" s="12" t="s">
        <v>7</v>
      </c>
      <c r="B5" s="13" t="s">
        <v>8</v>
      </c>
      <c r="C5" s="14" t="s">
        <v>9</v>
      </c>
      <c r="D5" s="15" t="s">
        <v>10</v>
      </c>
      <c r="E5" s="16" t="s">
        <v>7</v>
      </c>
      <c r="F5" s="13" t="s">
        <v>8</v>
      </c>
      <c r="G5" s="14" t="s">
        <v>9</v>
      </c>
      <c r="H5" s="15" t="s">
        <v>10</v>
      </c>
    </row>
    <row r="6" spans="1:8" ht="13.5" thickBot="1" x14ac:dyDescent="0.25">
      <c r="A6" s="20" t="s">
        <v>11</v>
      </c>
      <c r="B6" s="21" t="s">
        <v>12</v>
      </c>
      <c r="C6" s="43" t="s">
        <v>13</v>
      </c>
      <c r="D6" s="44"/>
      <c r="E6" s="22" t="s">
        <v>11</v>
      </c>
      <c r="F6" s="21" t="s">
        <v>12</v>
      </c>
      <c r="G6" s="43" t="s">
        <v>13</v>
      </c>
      <c r="H6" s="44"/>
    </row>
    <row r="7" spans="1:8" x14ac:dyDescent="0.2">
      <c r="A7" s="17" t="s">
        <v>14</v>
      </c>
      <c r="B7" s="18" t="s">
        <v>15</v>
      </c>
      <c r="C7" s="18">
        <v>50</v>
      </c>
      <c r="D7" s="50"/>
      <c r="E7" s="19" t="s">
        <v>14</v>
      </c>
      <c r="F7" s="18" t="s">
        <v>15</v>
      </c>
      <c r="G7" s="18">
        <v>50</v>
      </c>
      <c r="H7" s="50"/>
    </row>
    <row r="8" spans="1:8" x14ac:dyDescent="0.2">
      <c r="A8" s="8" t="s">
        <v>16</v>
      </c>
      <c r="B8" s="7" t="s">
        <v>17</v>
      </c>
      <c r="C8" s="7">
        <v>37</v>
      </c>
      <c r="D8" s="51"/>
      <c r="E8" s="9" t="s">
        <v>16</v>
      </c>
      <c r="F8" s="7" t="s">
        <v>17</v>
      </c>
      <c r="G8" s="7">
        <v>37</v>
      </c>
      <c r="H8" s="51"/>
    </row>
    <row r="9" spans="1:8" x14ac:dyDescent="0.2">
      <c r="A9" s="8" t="s">
        <v>18</v>
      </c>
      <c r="B9" s="7" t="s">
        <v>19</v>
      </c>
      <c r="C9" s="7">
        <v>100</v>
      </c>
      <c r="D9" s="51"/>
      <c r="E9" s="9" t="s">
        <v>18</v>
      </c>
      <c r="F9" s="7" t="s">
        <v>19</v>
      </c>
      <c r="G9" s="7">
        <v>100</v>
      </c>
      <c r="H9" s="51"/>
    </row>
    <row r="10" spans="1:8" x14ac:dyDescent="0.2">
      <c r="A10" s="8" t="s">
        <v>20</v>
      </c>
      <c r="B10" s="7" t="s">
        <v>21</v>
      </c>
      <c r="C10" s="7">
        <v>60</v>
      </c>
      <c r="D10" s="51"/>
      <c r="E10" s="9" t="s">
        <v>20</v>
      </c>
      <c r="F10" s="7" t="s">
        <v>21</v>
      </c>
      <c r="G10" s="7">
        <v>60</v>
      </c>
      <c r="H10" s="51"/>
    </row>
    <row r="11" spans="1:8" x14ac:dyDescent="0.2">
      <c r="A11" s="8" t="s">
        <v>22</v>
      </c>
      <c r="B11" s="7" t="s">
        <v>23</v>
      </c>
      <c r="C11" s="7">
        <v>20</v>
      </c>
      <c r="D11" s="51"/>
      <c r="E11" s="9" t="s">
        <v>22</v>
      </c>
      <c r="F11" s="7" t="s">
        <v>23</v>
      </c>
      <c r="G11" s="7">
        <v>20</v>
      </c>
      <c r="H11" s="51"/>
    </row>
    <row r="12" spans="1:8" x14ac:dyDescent="0.2">
      <c r="A12" s="8" t="s">
        <v>24</v>
      </c>
      <c r="B12" s="7" t="s">
        <v>25</v>
      </c>
      <c r="C12" s="7">
        <v>90</v>
      </c>
      <c r="D12" s="51"/>
      <c r="E12" s="9" t="s">
        <v>24</v>
      </c>
      <c r="F12" s="7" t="s">
        <v>25</v>
      </c>
      <c r="G12" s="7">
        <v>90</v>
      </c>
      <c r="H12" s="51"/>
    </row>
    <row r="13" spans="1:8" x14ac:dyDescent="0.2">
      <c r="A13" s="8" t="s">
        <v>26</v>
      </c>
      <c r="B13" s="7" t="s">
        <v>27</v>
      </c>
      <c r="C13" s="7">
        <v>75</v>
      </c>
      <c r="D13" s="51"/>
      <c r="E13" s="9" t="s">
        <v>26</v>
      </c>
      <c r="F13" s="7" t="s">
        <v>27</v>
      </c>
      <c r="G13" s="7">
        <v>75</v>
      </c>
      <c r="H13" s="51"/>
    </row>
    <row r="14" spans="1:8" x14ac:dyDescent="0.2">
      <c r="A14" s="8" t="s">
        <v>28</v>
      </c>
      <c r="B14" s="7" t="s">
        <v>29</v>
      </c>
      <c r="C14" s="7">
        <v>55</v>
      </c>
      <c r="D14" s="51"/>
      <c r="E14" s="9" t="s">
        <v>28</v>
      </c>
      <c r="F14" s="7" t="s">
        <v>29</v>
      </c>
      <c r="G14" s="7">
        <v>55</v>
      </c>
      <c r="H14" s="51"/>
    </row>
    <row r="15" spans="1:8" x14ac:dyDescent="0.2">
      <c r="A15" s="8" t="s">
        <v>30</v>
      </c>
      <c r="B15" s="7" t="s">
        <v>31</v>
      </c>
      <c r="C15" s="7">
        <v>10</v>
      </c>
      <c r="D15" s="51"/>
      <c r="E15" s="9" t="s">
        <v>30</v>
      </c>
      <c r="F15" s="7" t="s">
        <v>31</v>
      </c>
      <c r="G15" s="7">
        <v>10</v>
      </c>
      <c r="H15" s="51"/>
    </row>
    <row r="16" spans="1:8" ht="13.5" thickBot="1" x14ac:dyDescent="0.25">
      <c r="A16" s="36" t="s">
        <v>32</v>
      </c>
      <c r="B16" s="37"/>
      <c r="C16" s="23">
        <f>SUM(C7:C15)</f>
        <v>497</v>
      </c>
      <c r="D16" s="24">
        <v>0</v>
      </c>
      <c r="E16" s="38" t="s">
        <v>32</v>
      </c>
      <c r="F16" s="37"/>
      <c r="G16" s="23">
        <f>SUM(G7:G15)</f>
        <v>497</v>
      </c>
      <c r="H16" s="24">
        <v>0</v>
      </c>
    </row>
    <row r="17" spans="1:8" ht="13.5" thickBot="1" x14ac:dyDescent="0.25">
      <c r="A17" s="20" t="s">
        <v>11</v>
      </c>
      <c r="B17" s="21" t="s">
        <v>33</v>
      </c>
      <c r="C17" s="43" t="s">
        <v>13</v>
      </c>
      <c r="D17" s="44"/>
      <c r="E17" s="22" t="s">
        <v>11</v>
      </c>
      <c r="F17" s="21" t="s">
        <v>33</v>
      </c>
      <c r="G17" s="43" t="s">
        <v>13</v>
      </c>
      <c r="H17" s="44"/>
    </row>
    <row r="18" spans="1:8" x14ac:dyDescent="0.2">
      <c r="A18" s="17" t="s">
        <v>34</v>
      </c>
      <c r="B18" s="18" t="s">
        <v>35</v>
      </c>
      <c r="C18" s="18">
        <v>10</v>
      </c>
      <c r="D18" s="45"/>
      <c r="E18" s="19" t="s">
        <v>34</v>
      </c>
      <c r="F18" s="18" t="s">
        <v>35</v>
      </c>
      <c r="G18" s="18">
        <v>10</v>
      </c>
      <c r="H18" s="45"/>
    </row>
    <row r="19" spans="1:8" x14ac:dyDescent="0.2">
      <c r="A19" s="8" t="s">
        <v>36</v>
      </c>
      <c r="B19" s="7" t="s">
        <v>37</v>
      </c>
      <c r="C19" s="7">
        <v>10</v>
      </c>
      <c r="D19" s="46"/>
      <c r="E19" s="9" t="s">
        <v>36</v>
      </c>
      <c r="F19" s="7" t="s">
        <v>37</v>
      </c>
      <c r="G19" s="7">
        <v>10</v>
      </c>
      <c r="H19" s="46"/>
    </row>
    <row r="20" spans="1:8" x14ac:dyDescent="0.2">
      <c r="A20" s="8" t="s">
        <v>14</v>
      </c>
      <c r="B20" s="7" t="s">
        <v>15</v>
      </c>
      <c r="C20" s="7">
        <v>50</v>
      </c>
      <c r="D20" s="46"/>
      <c r="E20" s="9" t="s">
        <v>14</v>
      </c>
      <c r="F20" s="7" t="s">
        <v>15</v>
      </c>
      <c r="G20" s="7">
        <v>50</v>
      </c>
      <c r="H20" s="46"/>
    </row>
    <row r="21" spans="1:8" x14ac:dyDescent="0.2">
      <c r="A21" s="8" t="s">
        <v>16</v>
      </c>
      <c r="B21" s="7" t="s">
        <v>17</v>
      </c>
      <c r="C21" s="7">
        <v>30</v>
      </c>
      <c r="D21" s="46"/>
      <c r="E21" s="9" t="s">
        <v>16</v>
      </c>
      <c r="F21" s="7" t="s">
        <v>17</v>
      </c>
      <c r="G21" s="7">
        <v>30</v>
      </c>
      <c r="H21" s="46"/>
    </row>
    <row r="22" spans="1:8" x14ac:dyDescent="0.2">
      <c r="A22" s="8" t="s">
        <v>18</v>
      </c>
      <c r="B22" s="7" t="s">
        <v>19</v>
      </c>
      <c r="C22" s="7">
        <v>100</v>
      </c>
      <c r="D22" s="46"/>
      <c r="E22" s="9" t="s">
        <v>18</v>
      </c>
      <c r="F22" s="7" t="s">
        <v>19</v>
      </c>
      <c r="G22" s="7">
        <v>100</v>
      </c>
      <c r="H22" s="46"/>
    </row>
    <row r="23" spans="1:8" x14ac:dyDescent="0.2">
      <c r="A23" s="8" t="s">
        <v>20</v>
      </c>
      <c r="B23" s="7" t="s">
        <v>21</v>
      </c>
      <c r="C23" s="7">
        <v>15</v>
      </c>
      <c r="D23" s="46"/>
      <c r="E23" s="9" t="s">
        <v>20</v>
      </c>
      <c r="F23" s="7" t="s">
        <v>21</v>
      </c>
      <c r="G23" s="7">
        <v>15</v>
      </c>
      <c r="H23" s="46"/>
    </row>
    <row r="24" spans="1:8" x14ac:dyDescent="0.2">
      <c r="A24" s="8" t="s">
        <v>24</v>
      </c>
      <c r="B24" s="7" t="s">
        <v>25</v>
      </c>
      <c r="C24" s="7">
        <v>105</v>
      </c>
      <c r="D24" s="46"/>
      <c r="E24" s="9" t="s">
        <v>24</v>
      </c>
      <c r="F24" s="7" t="s">
        <v>25</v>
      </c>
      <c r="G24" s="7">
        <v>105</v>
      </c>
      <c r="H24" s="46"/>
    </row>
    <row r="25" spans="1:8" x14ac:dyDescent="0.2">
      <c r="A25" s="8" t="s">
        <v>28</v>
      </c>
      <c r="B25" s="7" t="s">
        <v>29</v>
      </c>
      <c r="C25" s="7">
        <v>35</v>
      </c>
      <c r="D25" s="46"/>
      <c r="E25" s="9" t="s">
        <v>28</v>
      </c>
      <c r="F25" s="7" t="s">
        <v>29</v>
      </c>
      <c r="G25" s="7">
        <v>35</v>
      </c>
      <c r="H25" s="46"/>
    </row>
    <row r="26" spans="1:8" x14ac:dyDescent="0.2">
      <c r="A26" s="8" t="s">
        <v>38</v>
      </c>
      <c r="B26" s="7" t="s">
        <v>39</v>
      </c>
      <c r="C26" s="7">
        <v>32</v>
      </c>
      <c r="D26" s="46"/>
      <c r="E26" s="9" t="s">
        <v>38</v>
      </c>
      <c r="F26" s="7" t="s">
        <v>39</v>
      </c>
      <c r="G26" s="7">
        <v>32</v>
      </c>
      <c r="H26" s="46"/>
    </row>
    <row r="27" spans="1:8" x14ac:dyDescent="0.2">
      <c r="A27" s="8" t="s">
        <v>30</v>
      </c>
      <c r="B27" s="7" t="s">
        <v>31</v>
      </c>
      <c r="C27" s="7">
        <v>10</v>
      </c>
      <c r="D27" s="46"/>
      <c r="E27" s="9" t="s">
        <v>30</v>
      </c>
      <c r="F27" s="7" t="s">
        <v>31</v>
      </c>
      <c r="G27" s="7">
        <v>10</v>
      </c>
      <c r="H27" s="46"/>
    </row>
    <row r="28" spans="1:8" ht="13.5" thickBot="1" x14ac:dyDescent="0.25">
      <c r="A28" s="36" t="s">
        <v>32</v>
      </c>
      <c r="B28" s="37"/>
      <c r="C28" s="23">
        <f>SUM(C18:C27)</f>
        <v>397</v>
      </c>
      <c r="D28" s="24">
        <v>0</v>
      </c>
      <c r="E28" s="38" t="s">
        <v>32</v>
      </c>
      <c r="F28" s="37"/>
      <c r="G28" s="23">
        <f>SUM(G18:G27)</f>
        <v>397</v>
      </c>
      <c r="H28" s="24">
        <v>0</v>
      </c>
    </row>
    <row r="29" spans="1:8" ht="13.5" thickBot="1" x14ac:dyDescent="0.25">
      <c r="A29" s="27" t="s">
        <v>40</v>
      </c>
      <c r="B29" s="28" t="s">
        <v>41</v>
      </c>
      <c r="C29" s="39" t="s">
        <v>42</v>
      </c>
      <c r="D29" s="40"/>
      <c r="E29" s="29" t="s">
        <v>40</v>
      </c>
      <c r="F29" s="28" t="s">
        <v>41</v>
      </c>
      <c r="G29" s="39" t="s">
        <v>43</v>
      </c>
      <c r="H29" s="40"/>
    </row>
    <row r="30" spans="1:8" ht="25.5" x14ac:dyDescent="0.2">
      <c r="A30" s="25" t="s">
        <v>44</v>
      </c>
      <c r="B30" s="26" t="s">
        <v>45</v>
      </c>
      <c r="C30" s="26">
        <v>0</v>
      </c>
      <c r="D30" s="41"/>
      <c r="E30" s="19" t="s">
        <v>44</v>
      </c>
      <c r="F30" s="18" t="s">
        <v>45</v>
      </c>
      <c r="G30" s="18">
        <v>10</v>
      </c>
      <c r="H30" s="41"/>
    </row>
    <row r="31" spans="1:8" x14ac:dyDescent="0.2">
      <c r="A31" s="3" t="s">
        <v>46</v>
      </c>
      <c r="B31" s="1" t="s">
        <v>47</v>
      </c>
      <c r="C31" s="1">
        <v>0</v>
      </c>
      <c r="D31" s="42"/>
      <c r="E31" s="9" t="s">
        <v>46</v>
      </c>
      <c r="F31" s="7" t="s">
        <v>47</v>
      </c>
      <c r="G31" s="7">
        <v>10</v>
      </c>
      <c r="H31" s="42"/>
    </row>
    <row r="32" spans="1:8" ht="25.5" x14ac:dyDescent="0.2">
      <c r="A32" s="3" t="s">
        <v>48</v>
      </c>
      <c r="B32" s="1" t="s">
        <v>49</v>
      </c>
      <c r="C32" s="1">
        <v>0</v>
      </c>
      <c r="D32" s="42"/>
      <c r="E32" s="9" t="s">
        <v>48</v>
      </c>
      <c r="F32" s="7" t="s">
        <v>49</v>
      </c>
      <c r="G32" s="7">
        <v>10</v>
      </c>
      <c r="H32" s="42"/>
    </row>
    <row r="33" spans="1:8" ht="13.5" thickBot="1" x14ac:dyDescent="0.25">
      <c r="A33" s="36" t="s">
        <v>32</v>
      </c>
      <c r="B33" s="37"/>
      <c r="C33" s="23">
        <f>SUM(C30:C32)</f>
        <v>0</v>
      </c>
      <c r="D33" s="24">
        <v>0</v>
      </c>
      <c r="E33" s="38" t="s">
        <v>32</v>
      </c>
      <c r="F33" s="37"/>
      <c r="G33" s="23">
        <f>SUM(G30:G32)</f>
        <v>30</v>
      </c>
      <c r="H33" s="24">
        <v>0.97</v>
      </c>
    </row>
    <row r="34" spans="1:8" ht="13.5" thickBot="1" x14ac:dyDescent="0.25">
      <c r="A34" s="27" t="s">
        <v>40</v>
      </c>
      <c r="B34" s="28" t="s">
        <v>50</v>
      </c>
      <c r="C34" s="39" t="s">
        <v>42</v>
      </c>
      <c r="D34" s="40"/>
      <c r="E34" s="29" t="s">
        <v>40</v>
      </c>
      <c r="F34" s="28" t="s">
        <v>50</v>
      </c>
      <c r="G34" s="39" t="s">
        <v>51</v>
      </c>
      <c r="H34" s="40"/>
    </row>
    <row r="35" spans="1:8" ht="25.5" x14ac:dyDescent="0.2">
      <c r="A35" s="30" t="s">
        <v>44</v>
      </c>
      <c r="B35" s="31" t="s">
        <v>45</v>
      </c>
      <c r="C35" s="31">
        <v>0</v>
      </c>
      <c r="D35" s="41"/>
      <c r="E35" s="19" t="s">
        <v>44</v>
      </c>
      <c r="F35" s="18" t="s">
        <v>45</v>
      </c>
      <c r="G35" s="18">
        <v>10</v>
      </c>
      <c r="H35" s="41"/>
    </row>
    <row r="36" spans="1:8" ht="63.75" x14ac:dyDescent="0.2">
      <c r="A36" s="4" t="s">
        <v>52</v>
      </c>
      <c r="B36" s="2" t="s">
        <v>53</v>
      </c>
      <c r="C36" s="2">
        <v>0</v>
      </c>
      <c r="D36" s="42"/>
      <c r="E36" s="9" t="s">
        <v>52</v>
      </c>
      <c r="F36" s="7" t="s">
        <v>53</v>
      </c>
      <c r="G36" s="7">
        <v>30</v>
      </c>
      <c r="H36" s="42"/>
    </row>
    <row r="37" spans="1:8" x14ac:dyDescent="0.2">
      <c r="A37" s="4" t="s">
        <v>46</v>
      </c>
      <c r="B37" s="2" t="s">
        <v>47</v>
      </c>
      <c r="C37" s="2">
        <v>0</v>
      </c>
      <c r="D37" s="42"/>
      <c r="E37" s="9" t="s">
        <v>46</v>
      </c>
      <c r="F37" s="7" t="s">
        <v>47</v>
      </c>
      <c r="G37" s="7">
        <v>10</v>
      </c>
      <c r="H37" s="42"/>
    </row>
    <row r="38" spans="1:8" ht="13.5" thickBot="1" x14ac:dyDescent="0.25">
      <c r="A38" s="32" t="s">
        <v>32</v>
      </c>
      <c r="B38" s="33"/>
      <c r="C38" s="5">
        <f>SUM(C35:C37)</f>
        <v>0</v>
      </c>
      <c r="D38" s="6">
        <v>0</v>
      </c>
      <c r="E38" s="34" t="s">
        <v>32</v>
      </c>
      <c r="F38" s="33"/>
      <c r="G38" s="5">
        <f>SUM(G35:G37)</f>
        <v>50</v>
      </c>
      <c r="H38" s="6">
        <v>0.51</v>
      </c>
    </row>
    <row r="39" spans="1:8" ht="50.1" customHeight="1" x14ac:dyDescent="0.2">
      <c r="A39" s="35" t="s">
        <v>54</v>
      </c>
      <c r="B39" s="35"/>
      <c r="C39" s="35"/>
      <c r="D39" s="35"/>
      <c r="E39" s="35"/>
      <c r="F39" s="35"/>
      <c r="G39" s="35"/>
      <c r="H39" s="35"/>
    </row>
  </sheetData>
  <mergeCells count="33">
    <mergeCell ref="A1:D1"/>
    <mergeCell ref="E1:H1"/>
    <mergeCell ref="A2:D2"/>
    <mergeCell ref="E2:H2"/>
    <mergeCell ref="A3:D3"/>
    <mergeCell ref="E3:H3"/>
    <mergeCell ref="A4:B4"/>
    <mergeCell ref="E4:F4"/>
    <mergeCell ref="C6:D6"/>
    <mergeCell ref="G6:H6"/>
    <mergeCell ref="D7:D15"/>
    <mergeCell ref="H7:H15"/>
    <mergeCell ref="A16:B16"/>
    <mergeCell ref="E16:F16"/>
    <mergeCell ref="C17:D17"/>
    <mergeCell ref="G17:H17"/>
    <mergeCell ref="D18:D27"/>
    <mergeCell ref="H18:H27"/>
    <mergeCell ref="A28:B28"/>
    <mergeCell ref="E28:F28"/>
    <mergeCell ref="C29:D29"/>
    <mergeCell ref="G29:H29"/>
    <mergeCell ref="D30:D32"/>
    <mergeCell ref="H30:H32"/>
    <mergeCell ref="A38:B38"/>
    <mergeCell ref="E38:F38"/>
    <mergeCell ref="A39:H39"/>
    <mergeCell ref="A33:B33"/>
    <mergeCell ref="E33:F33"/>
    <mergeCell ref="C34:D34"/>
    <mergeCell ref="G34:H34"/>
    <mergeCell ref="D35:D37"/>
    <mergeCell ref="H35:H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1"/>
  <sheetViews>
    <sheetView workbookViewId="0">
      <selection activeCell="K12" sqref="K12"/>
    </sheetView>
  </sheetViews>
  <sheetFormatPr defaultRowHeight="12.75" x14ac:dyDescent="0.2"/>
  <cols>
    <col min="1" max="1" width="7.140625" style="58" bestFit="1" customWidth="1"/>
    <col min="2" max="2" width="24" style="58" customWidth="1"/>
    <col min="3" max="3" width="23.5703125" style="58" customWidth="1"/>
    <col min="4" max="8" width="15.7109375" style="58" customWidth="1"/>
    <col min="9" max="9" width="11.140625" style="58" customWidth="1"/>
    <col min="10" max="10" width="9.140625" style="58"/>
    <col min="11" max="11" width="11.5703125" style="58" customWidth="1"/>
    <col min="12" max="12" width="9.140625" style="58"/>
    <col min="13" max="13" width="15.85546875" style="58" bestFit="1" customWidth="1"/>
    <col min="14" max="14" width="9.140625" style="58"/>
    <col min="15" max="15" width="11.7109375" style="58" bestFit="1" customWidth="1"/>
    <col min="16" max="16384" width="9.140625" style="58"/>
  </cols>
  <sheetData>
    <row r="1" spans="1:15" ht="27.75" x14ac:dyDescent="0.2">
      <c r="A1" s="56" t="s">
        <v>73</v>
      </c>
      <c r="B1" s="57"/>
      <c r="C1" s="57"/>
      <c r="D1" s="57"/>
      <c r="E1" s="57"/>
      <c r="F1" s="57"/>
      <c r="G1" s="57"/>
      <c r="H1" s="57"/>
    </row>
    <row r="2" spans="1:15" ht="13.5" thickBot="1" x14ac:dyDescent="0.25">
      <c r="A2" s="59"/>
      <c r="B2" s="60"/>
      <c r="C2" s="60"/>
      <c r="D2" s="60"/>
      <c r="E2" s="60"/>
      <c r="F2" s="60"/>
      <c r="G2" s="60"/>
      <c r="H2" s="60"/>
    </row>
    <row r="3" spans="1:15" ht="51.75" thickBot="1" x14ac:dyDescent="0.25">
      <c r="A3" s="61" t="s">
        <v>55</v>
      </c>
      <c r="B3" s="62"/>
      <c r="C3" s="63" t="s">
        <v>56</v>
      </c>
      <c r="D3" s="64" t="s">
        <v>57</v>
      </c>
      <c r="E3" s="65" t="s">
        <v>58</v>
      </c>
      <c r="F3" s="65" t="s">
        <v>59</v>
      </c>
      <c r="G3" s="65" t="s">
        <v>60</v>
      </c>
      <c r="H3" s="66" t="s">
        <v>61</v>
      </c>
      <c r="I3" s="67" t="s">
        <v>62</v>
      </c>
      <c r="J3" s="68" t="s">
        <v>63</v>
      </c>
      <c r="K3" s="69" t="s">
        <v>64</v>
      </c>
      <c r="L3" s="70" t="s">
        <v>65</v>
      </c>
      <c r="M3" s="71" t="s">
        <v>66</v>
      </c>
    </row>
    <row r="4" spans="1:15" ht="30" customHeight="1" thickBot="1" x14ac:dyDescent="0.25">
      <c r="A4" s="72" t="s">
        <v>67</v>
      </c>
      <c r="B4" s="82" t="s">
        <v>68</v>
      </c>
      <c r="C4" s="73" t="s">
        <v>74</v>
      </c>
      <c r="D4" s="74">
        <f t="shared" ref="D4:D5" si="0">F4+E4</f>
        <v>900</v>
      </c>
      <c r="E4" s="75">
        <v>100</v>
      </c>
      <c r="F4" s="75">
        <v>800</v>
      </c>
      <c r="G4" s="75">
        <v>250</v>
      </c>
      <c r="H4" s="76">
        <f t="shared" ref="H4:H7" si="1">F4-G4</f>
        <v>550</v>
      </c>
      <c r="I4" s="77">
        <v>497</v>
      </c>
      <c r="J4" s="78">
        <v>497</v>
      </c>
      <c r="K4" s="78">
        <f t="shared" ref="K4:K7" si="2">H4-J4</f>
        <v>53</v>
      </c>
      <c r="L4" s="78">
        <v>0</v>
      </c>
      <c r="M4" s="79">
        <f>H4*24*1*L4</f>
        <v>0</v>
      </c>
      <c r="N4" s="80"/>
      <c r="O4" s="80"/>
    </row>
    <row r="5" spans="1:15" ht="36" customHeight="1" thickBot="1" x14ac:dyDescent="0.25">
      <c r="A5" s="81"/>
      <c r="B5" s="82" t="s">
        <v>69</v>
      </c>
      <c r="C5" s="73" t="s">
        <v>1</v>
      </c>
      <c r="D5" s="74">
        <f t="shared" si="0"/>
        <v>130</v>
      </c>
      <c r="E5" s="75">
        <v>100</v>
      </c>
      <c r="F5" s="75">
        <v>30</v>
      </c>
      <c r="G5" s="75">
        <v>0</v>
      </c>
      <c r="H5" s="76">
        <f t="shared" si="1"/>
        <v>30</v>
      </c>
      <c r="I5" s="77">
        <v>44</v>
      </c>
      <c r="J5" s="78">
        <v>30</v>
      </c>
      <c r="K5" s="78">
        <f t="shared" si="2"/>
        <v>0</v>
      </c>
      <c r="L5" s="78">
        <v>0.97</v>
      </c>
      <c r="M5" s="79">
        <f>H5*24*23*L5</f>
        <v>16063.199999999999</v>
      </c>
      <c r="N5" s="80"/>
      <c r="O5" s="80"/>
    </row>
    <row r="6" spans="1:15" ht="36" customHeight="1" thickBot="1" x14ac:dyDescent="0.25">
      <c r="A6" s="83" t="s">
        <v>70</v>
      </c>
      <c r="B6" s="84" t="s">
        <v>71</v>
      </c>
      <c r="C6" s="85" t="s">
        <v>74</v>
      </c>
      <c r="D6" s="86">
        <f t="shared" ref="D6:D7" si="3">E6+F6</f>
        <v>900</v>
      </c>
      <c r="E6" s="87">
        <v>100</v>
      </c>
      <c r="F6" s="87">
        <v>800</v>
      </c>
      <c r="G6" s="87">
        <v>250</v>
      </c>
      <c r="H6" s="88">
        <f t="shared" si="1"/>
        <v>550</v>
      </c>
      <c r="I6" s="89">
        <v>397</v>
      </c>
      <c r="J6" s="78">
        <v>397</v>
      </c>
      <c r="K6" s="78">
        <f t="shared" si="2"/>
        <v>153</v>
      </c>
      <c r="L6" s="78">
        <v>0</v>
      </c>
      <c r="M6" s="79">
        <f>H6*24*30*L6</f>
        <v>0</v>
      </c>
      <c r="N6" s="80"/>
      <c r="O6" s="80"/>
    </row>
    <row r="7" spans="1:15" ht="36" customHeight="1" thickBot="1" x14ac:dyDescent="0.25">
      <c r="A7" s="90"/>
      <c r="B7" s="91" t="s">
        <v>72</v>
      </c>
      <c r="C7" s="92" t="s">
        <v>1</v>
      </c>
      <c r="D7" s="86">
        <f t="shared" si="3"/>
        <v>150</v>
      </c>
      <c r="E7" s="87">
        <v>100</v>
      </c>
      <c r="F7" s="87">
        <v>50</v>
      </c>
      <c r="G7" s="87">
        <v>0</v>
      </c>
      <c r="H7" s="88">
        <f t="shared" si="1"/>
        <v>50</v>
      </c>
      <c r="I7" s="89">
        <v>57</v>
      </c>
      <c r="J7" s="78">
        <v>50</v>
      </c>
      <c r="K7" s="78">
        <f t="shared" si="2"/>
        <v>0</v>
      </c>
      <c r="L7" s="78">
        <v>0.51</v>
      </c>
      <c r="M7" s="79">
        <f>H7*24*23*L7</f>
        <v>14076</v>
      </c>
      <c r="N7" s="80"/>
      <c r="O7" s="80"/>
    </row>
    <row r="8" spans="1:15" ht="14.25" x14ac:dyDescent="0.2">
      <c r="I8" s="93"/>
      <c r="J8" s="93"/>
      <c r="K8" s="93"/>
      <c r="L8" s="93"/>
      <c r="M8" s="94"/>
      <c r="N8" s="80"/>
      <c r="O8" s="80"/>
    </row>
    <row r="9" spans="1:15" ht="15" x14ac:dyDescent="0.2">
      <c r="I9" s="93"/>
      <c r="J9" s="93"/>
      <c r="K9" s="93"/>
      <c r="L9" s="93"/>
      <c r="M9" s="95">
        <f>SUM(M4:M7)</f>
        <v>30139.199999999997</v>
      </c>
      <c r="N9" s="80"/>
      <c r="O9" s="96"/>
    </row>
    <row r="10" spans="1:15" ht="14.25" x14ac:dyDescent="0.2">
      <c r="I10" s="80"/>
      <c r="J10" s="80"/>
      <c r="K10" s="80"/>
      <c r="L10" s="80"/>
      <c r="M10" s="97"/>
      <c r="N10" s="80"/>
      <c r="O10" s="80"/>
    </row>
    <row r="11" spans="1:15" x14ac:dyDescent="0.2">
      <c r="I11" s="80"/>
      <c r="J11" s="80"/>
      <c r="K11" s="80"/>
      <c r="L11" s="80"/>
      <c r="M11" s="80"/>
      <c r="N11" s="80"/>
      <c r="O11" s="80"/>
    </row>
  </sheetData>
  <mergeCells count="5">
    <mergeCell ref="A1:H1"/>
    <mergeCell ref="A2:H2"/>
    <mergeCell ref="A3:B3"/>
    <mergeCell ref="A4:A5"/>
    <mergeCell ref="A6:A7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MachetaResults</vt:lpstr>
      <vt:lpstr>Available ATC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Carmen CORNECIU</dc:creator>
  <cp:lastModifiedBy>Ioana Carmen CORNECIU</cp:lastModifiedBy>
  <dcterms:created xsi:type="dcterms:W3CDTF">2024-11-18T12:01:52Z</dcterms:created>
  <dcterms:modified xsi:type="dcterms:W3CDTF">2024-11-18T12:09:44Z</dcterms:modified>
</cp:coreProperties>
</file>