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'2016'!$A$1:$L$29</definedName>
    <definedName name="_xlnm.Print_Area" localSheetId="1">'ATC Disponibil'!$A$1:$K$11</definedName>
  </definedNames>
  <calcPr calcId="125725"/>
</workbook>
</file>

<file path=xl/calcChain.xml><?xml version="1.0" encoding="utf-8"?>
<calcChain xmlns="http://schemas.openxmlformats.org/spreadsheetml/2006/main">
  <c r="K23" i="8"/>
  <c r="G23"/>
  <c r="K14"/>
  <c r="G14"/>
  <c r="K28" l="1"/>
  <c r="I10" i="18"/>
  <c r="K10" s="1"/>
  <c r="E10"/>
  <c r="I9"/>
  <c r="K9" s="1"/>
  <c r="J9" s="1"/>
  <c r="E9"/>
  <c r="I4"/>
  <c r="K4" s="1"/>
  <c r="J4" s="1"/>
  <c r="E4"/>
  <c r="I7"/>
  <c r="K7" s="1"/>
  <c r="E7"/>
  <c r="I6"/>
  <c r="K6" s="1"/>
  <c r="E6"/>
  <c r="K5"/>
  <c r="I5"/>
  <c r="E5"/>
  <c r="G28" i="8"/>
  <c r="C28"/>
  <c r="C14" l="1"/>
  <c r="C23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<sst xmlns="http://schemas.openxmlformats.org/spreadsheetml/2006/main" count="238" uniqueCount="83">
  <si>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</si>
  <si>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</si>
  <si>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</si>
  <si>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</si>
  <si>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</si>
  <si>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</si>
  <si>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</si>
  <si>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</si>
  <si>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</si>
  <si>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</si>
  <si>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</si>
  <si>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</si>
  <si>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</si>
  <si>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</si>
  <si>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</si>
  <si>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</si>
  <si>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</si>
  <si>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</si>
  <si>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</si>
  <si>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</si>
  <si>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</si>
  <si>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</si>
  <si>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</si>
  <si>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</si>
  <si>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</si>
  <si>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</si>
  <si>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</si>
  <si>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</si>
  <si>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</si>
  <si>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</si>
  <si>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</si>
  <si>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</si>
  <si>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</si>
  <si>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</si>
  <si>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</si>
  <si>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</si>
  <si>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</si>
  <si>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</si>
  <si>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</si>
  <si>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</si>
  <si>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</si>
  <si>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</si>
  <si>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</si>
  <si>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</si>
  <si>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</si>
  <si>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</si>
  <si>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</si>
  <si>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</si>
  <si>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</si>
  <si>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</si>
  <si>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</si>
  <si>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</si>
  <si>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</si>
  <si>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</si>
  <si>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</si>
  <si>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</si>
  <si>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</si>
  <si>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</si>
  <si>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30XRO-CEZ-TRD--M</t>
  </si>
  <si>
    <t xml:space="preserve">CEZ TRADE 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</si>
  <si>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</si>
  <si>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</si>
  <si>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</si>
  <si>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</si>
  <si>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</si>
  <si>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</si>
  <si>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 xml:space="preserve">NOTĂ: Termenul limită pentru transferuri  aferent lunii OCTOMBRIE 2016 este ziua de 25.09.2016, ora 12:00 (RO). Transferurile se vor opera de catre participanti in platforma DAMAS iar anexa completata cu detaliile transferului va fi trimisa pe e-mail, la adresa: contracte.alocare@transelectrica.ro </t>
  </si>
  <si>
    <t>REZULTATE LICITATIE ALOCARE CAPACITATE INTERCONEXIUNE pentru perioada:
01-23 OCTOMBRIE 2016</t>
  </si>
  <si>
    <t>REZULTATE LICITATIE ALOCARE CAPACITATE INTERCONEXIUNE pentru perioada:
24-26 OCTOMBRIE 2016</t>
  </si>
  <si>
    <t>REZULTATE LICITATIE ALOCARE CAPACITATE INTERCONEXIUNE pentru perioada:
27-31 OCTOMBRIE 2016</t>
  </si>
  <si>
    <t>ATC = 50  MW</t>
  </si>
  <si>
    <t>ATC = 300  MW</t>
  </si>
  <si>
    <t>11XEDFTRADING--G</t>
  </si>
  <si>
    <t>EDF TRADING</t>
  </si>
  <si>
    <t>11XEDISON-TRADES</t>
  </si>
  <si>
    <t>EDISON TRADING</t>
  </si>
  <si>
    <t>30XROPETROLROM-Y</t>
  </si>
  <si>
    <t>PETROL ROM</t>
  </si>
  <si>
    <t>01-31.10.2016</t>
  </si>
  <si>
    <t>ATC DISPONIBIL - OCTOMBRIE 2016</t>
  </si>
  <si>
    <t>01-23.10.2016</t>
  </si>
  <si>
    <t>24-26.10.2016</t>
  </si>
  <si>
    <t>27-31.10.2016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</si>
</sst>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5" fillId="0" borderId="0"/>
    <xf numFmtId="0" fontId="38" fillId="0" borderId="0"/>
  </cellStyleXfs>
  <cellXfs count="154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4" xfId="88" applyFont="1" applyFill="1" applyBorder="1" applyAlignment="1">
      <alignment horizontal="center" vertical="center" wrapText="1"/>
    </xf>
    <xf numFmtId="0" fontId="43" fillId="32" borderId="35" xfId="88" applyFont="1" applyFill="1" applyBorder="1" applyAlignment="1">
      <alignment horizontal="center" vertical="center" wrapText="1"/>
    </xf>
    <xf numFmtId="0" fontId="41" fillId="32" borderId="36" xfId="88" applyFont="1" applyFill="1" applyBorder="1" applyAlignment="1">
      <alignment horizontal="center" vertical="center" wrapText="1"/>
    </xf>
    <xf numFmtId="0" fontId="44" fillId="32" borderId="36" xfId="88" applyFont="1" applyFill="1" applyBorder="1" applyAlignment="1">
      <alignment horizontal="center" vertical="center" wrapText="1"/>
    </xf>
    <xf numFmtId="0" fontId="45" fillId="32" borderId="36" xfId="88" applyFont="1" applyFill="1" applyBorder="1" applyAlignment="1">
      <alignment horizontal="center" vertical="center" wrapText="1"/>
    </xf>
    <xf numFmtId="0" fontId="46" fillId="32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4" fillId="0" borderId="0" xfId="74" applyFont="1"/>
    <xf numFmtId="0" fontId="31" fillId="0" borderId="0" xfId="74" applyFont="1"/>
    <xf numFmtId="0" fontId="37" fillId="0" borderId="0" xfId="74" applyFont="1"/>
    <xf numFmtId="1" fontId="32" fillId="37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8" fillId="25" borderId="10" xfId="91" applyFont="1" applyFill="1" applyBorder="1" applyAlignment="1">
      <alignment horizontal="center" vertical="center" wrapText="1"/>
    </xf>
    <xf numFmtId="0" fontId="38" fillId="25" borderId="10" xfId="91" applyNumberFormat="1" applyFont="1" applyFill="1" applyBorder="1" applyAlignment="1">
      <alignment horizontal="center" vertical="center" wrapText="1"/>
    </xf>
    <xf numFmtId="0" fontId="45" fillId="25" borderId="10" xfId="91" applyFont="1" applyFill="1" applyBorder="1" applyAlignment="1">
      <alignment horizontal="center" vertical="center" wrapText="1"/>
    </xf>
    <xf numFmtId="0" fontId="45" fillId="33" borderId="10" xfId="91" applyFont="1" applyFill="1" applyBorder="1" applyAlignment="1">
      <alignment horizontal="center" vertical="center" wrapText="1"/>
    </xf>
    <xf numFmtId="0" fontId="32" fillId="36" borderId="26" xfId="86" applyFont="1" applyFill="1" applyBorder="1" applyAlignment="1">
      <alignment horizontal="center" vertical="center" wrapText="1"/>
    </xf>
    <xf numFmtId="0" fontId="32" fillId="37" borderId="40" xfId="86" applyFont="1" applyFill="1" applyBorder="1" applyAlignment="1">
      <alignment horizontal="center" vertical="center" wrapText="1"/>
    </xf>
    <xf numFmtId="0" fontId="32" fillId="38" borderId="37" xfId="86" applyFont="1" applyFill="1" applyBorder="1" applyAlignment="1">
      <alignment horizontal="center" vertical="center" wrapText="1"/>
    </xf>
    <xf numFmtId="0" fontId="30" fillId="0" borderId="46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6" xfId="74" applyFont="1" applyFill="1" applyBorder="1" applyAlignment="1">
      <alignment horizontal="center" vertical="center"/>
    </xf>
    <xf numFmtId="0" fontId="30" fillId="0" borderId="29" xfId="74" applyFont="1" applyFill="1" applyBorder="1" applyAlignment="1">
      <alignment horizontal="center" vertical="center" wrapText="1"/>
    </xf>
    <xf numFmtId="14" fontId="51" fillId="25" borderId="10" xfId="0" applyNumberFormat="1" applyFont="1" applyFill="1" applyBorder="1" applyAlignment="1">
      <alignment horizontal="center" vertical="center" wrapText="1"/>
    </xf>
    <xf numFmtId="0" fontId="30" fillId="0" borderId="47" xfId="74" applyNumberFormat="1" applyFont="1" applyFill="1" applyBorder="1" applyAlignment="1" applyProtection="1">
      <alignment horizontal="center" vertical="center" wrapText="1"/>
      <protection locked="0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2" xfId="86" applyNumberFormat="1" applyFont="1" applyFill="1" applyBorder="1" applyAlignment="1">
      <alignment horizontal="center" vertical="center"/>
    </xf>
    <xf numFmtId="14" fontId="51" fillId="25" borderId="49" xfId="0" applyNumberFormat="1" applyFont="1" applyFill="1" applyBorder="1" applyAlignment="1">
      <alignment horizontal="center" vertical="center" wrapText="1"/>
    </xf>
    <xf numFmtId="0" fontId="38" fillId="25" borderId="49" xfId="91" applyFont="1" applyFill="1" applyBorder="1" applyAlignment="1">
      <alignment horizontal="center" vertical="center" wrapText="1"/>
    </xf>
    <xf numFmtId="0" fontId="38" fillId="25" borderId="49" xfId="91" applyNumberFormat="1" applyFont="1" applyFill="1" applyBorder="1" applyAlignment="1">
      <alignment horizontal="center" vertical="center" wrapText="1"/>
    </xf>
    <xf numFmtId="0" fontId="45" fillId="25" borderId="49" xfId="91" applyFont="1" applyFill="1" applyBorder="1" applyAlignment="1">
      <alignment horizontal="center" vertical="center" wrapText="1"/>
    </xf>
    <xf numFmtId="0" fontId="45" fillId="33" borderId="49" xfId="91" applyFont="1" applyFill="1" applyBorder="1" applyAlignment="1">
      <alignment horizontal="center" vertical="center" wrapText="1"/>
    </xf>
    <xf numFmtId="1" fontId="32" fillId="36" borderId="49" xfId="86" applyNumberFormat="1" applyFont="1" applyFill="1" applyBorder="1" applyAlignment="1">
      <alignment horizontal="center" vertical="center"/>
    </xf>
    <xf numFmtId="1" fontId="32" fillId="37" borderId="49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8" borderId="51" xfId="86" applyNumberFormat="1" applyFont="1" applyFill="1" applyBorder="1" applyAlignment="1">
      <alignment horizontal="center" vertical="center"/>
    </xf>
    <xf numFmtId="0" fontId="52" fillId="25" borderId="27" xfId="88" applyFont="1" applyFill="1" applyBorder="1" applyAlignment="1">
      <alignment horizontal="center" vertical="center" wrapText="1"/>
    </xf>
    <xf numFmtId="0" fontId="53" fillId="25" borderId="28" xfId="74" applyFont="1" applyFill="1" applyBorder="1" applyAlignment="1">
      <alignment horizontal="center" vertical="center" wrapText="1"/>
    </xf>
    <xf numFmtId="0" fontId="51" fillId="25" borderId="28" xfId="90" applyFont="1" applyFill="1" applyBorder="1" applyAlignment="1">
      <alignment horizontal="center" vertical="center" wrapText="1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7" borderId="28" xfId="86" applyNumberFormat="1" applyFont="1" applyFill="1" applyBorder="1" applyAlignment="1">
      <alignment horizontal="center" vertical="center"/>
    </xf>
    <xf numFmtId="43" fontId="32" fillId="38" borderId="32" xfId="86" quotePrefix="1" applyNumberFormat="1" applyFont="1" applyFill="1" applyBorder="1" applyAlignment="1">
      <alignment horizontal="center" vertical="center"/>
    </xf>
    <xf numFmtId="0" fontId="47" fillId="35" borderId="27" xfId="88" applyFont="1" applyFill="1" applyBorder="1" applyAlignment="1">
      <alignment horizontal="center" vertical="center" wrapText="1"/>
    </xf>
    <xf numFmtId="0" fontId="50" fillId="35" borderId="28" xfId="74" applyFont="1" applyFill="1" applyBorder="1" applyAlignment="1">
      <alignment horizontal="center" vertical="center" wrapText="1"/>
    </xf>
    <xf numFmtId="0" fontId="51" fillId="35" borderId="28" xfId="0" applyFont="1" applyFill="1" applyBorder="1" applyAlignment="1">
      <alignment horizontal="center" vertical="center" wrapText="1"/>
    </xf>
    <xf numFmtId="0" fontId="38" fillId="35" borderId="28" xfId="91" applyNumberFormat="1" applyFont="1" applyFill="1" applyBorder="1" applyAlignment="1">
      <alignment horizontal="center" vertical="center" wrapText="1"/>
    </xf>
    <xf numFmtId="0" fontId="45" fillId="35" borderId="28" xfId="91" applyFont="1" applyFill="1" applyBorder="1" applyAlignment="1">
      <alignment horizontal="center" vertical="center" wrapText="1"/>
    </xf>
    <xf numFmtId="0" fontId="48" fillId="35" borderId="27" xfId="88" applyFont="1" applyFill="1" applyBorder="1" applyAlignment="1">
      <alignment horizontal="center" vertical="center" wrapText="1"/>
    </xf>
    <xf numFmtId="0" fontId="54" fillId="35" borderId="28" xfId="0" applyFont="1" applyFill="1" applyBorder="1" applyAlignment="1">
      <alignment horizontal="center" vertical="center" wrapText="1"/>
    </xf>
    <xf numFmtId="0" fontId="38" fillId="35" borderId="28" xfId="91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30" fillId="0" borderId="29" xfId="74" applyNumberFormat="1" applyFont="1" applyFill="1" applyBorder="1" applyAlignment="1" applyProtection="1">
      <alignment horizontal="center" vertical="center" wrapText="1"/>
      <protection locked="0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29" borderId="18" xfId="0" applyFont="1" applyFill="1" applyBorder="1" applyAlignment="1">
      <alignment horizontal="center" vertical="center"/>
    </xf>
    <xf numFmtId="0" fontId="25" fillId="29" borderId="42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43" fillId="34" borderId="38" xfId="88" applyFont="1" applyFill="1" applyBorder="1" applyAlignment="1">
      <alignment horizontal="center" vertical="center" textRotation="90" wrapText="1"/>
    </xf>
    <xf numFmtId="0" fontId="43" fillId="34" borderId="18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4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0" fillId="0" borderId="42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8" xfId="88" applyFont="1" applyFill="1" applyBorder="1" applyAlignment="1">
      <alignment horizontal="center" vertical="center" textRotation="90" wrapText="1"/>
    </xf>
    <xf numFmtId="0" fontId="43" fillId="31" borderId="18" xfId="88" applyFont="1" applyFill="1" applyBorder="1" applyAlignment="1">
      <alignment horizontal="center" vertical="center" textRotation="90" wrapText="1"/>
    </xf>
    <xf numFmtId="0" fontId="47" fillId="25" borderId="48" xfId="88" applyFont="1" applyFill="1" applyBorder="1" applyAlignment="1">
      <alignment horizontal="center" vertical="center" wrapText="1"/>
    </xf>
    <xf numFmtId="0" fontId="47" fillId="25" borderId="46" xfId="88" applyFont="1" applyFill="1" applyBorder="1" applyAlignment="1">
      <alignment horizontal="center" vertical="center" wrapText="1"/>
    </xf>
    <xf numFmtId="0" fontId="50" fillId="25" borderId="49" xfId="74" applyFont="1" applyFill="1" applyBorder="1" applyAlignment="1">
      <alignment horizontal="center" vertical="center" wrapText="1"/>
    </xf>
    <xf numFmtId="0" fontId="50" fillId="25" borderId="10" xfId="74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/>
    </xf>
    <xf numFmtId="0" fontId="53" fillId="35" borderId="27" xfId="74" applyFont="1" applyFill="1" applyBorder="1" applyAlignment="1">
      <alignment horizontal="center" vertical="center" wrapText="1"/>
    </xf>
    <xf numFmtId="0" fontId="55" fillId="35" borderId="28" xfId="74" applyFont="1" applyFill="1" applyBorder="1" applyAlignment="1">
      <alignment horizontal="center" vertical="center" wrapText="1"/>
    </xf>
    <xf numFmtId="0" fontId="56" fillId="35" borderId="28" xfId="88" applyFont="1" applyFill="1" applyBorder="1" applyAlignment="1">
      <alignment horizontal="center" vertical="center" wrapText="1"/>
    </xf>
    <xf numFmtId="0" fontId="57" fillId="35" borderId="28" xfId="88" applyFont="1" applyFill="1" applyBorder="1" applyAlignment="1">
      <alignment horizontal="center" vertical="center" wrapText="1"/>
    </xf>
    <xf numFmtId="0" fontId="41" fillId="35" borderId="28" xfId="88" applyFont="1" applyFill="1" applyBorder="1" applyAlignment="1">
      <alignment horizontal="center" vertical="center" wrapText="1"/>
    </xf>
    <xf numFmtId="1" fontId="32" fillId="36" borderId="39" xfId="86" applyNumberFormat="1" applyFont="1" applyFill="1" applyBorder="1" applyAlignment="1">
      <alignment horizontal="center" vertical="center"/>
    </xf>
    <xf numFmtId="0" fontId="43" fillId="34" borderId="26" xfId="88" applyFont="1" applyFill="1" applyBorder="1" applyAlignment="1">
      <alignment horizontal="center" vertical="center" textRotation="90" wrapText="1"/>
    </xf>
    <xf numFmtId="0" fontId="52" fillId="35" borderId="41" xfId="88" applyFont="1" applyFill="1" applyBorder="1" applyAlignment="1">
      <alignment horizontal="center" vertical="center" wrapText="1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B253"/>
  <sheetViews>
    <sheetView tabSelected="1" zoomScale="70" zoomScaleNormal="70" zoomScaleSheetLayoutView="70" workbookViewId="0">
      <pane ySplit="1" topLeftCell="A2" activePane="bottomLeft" state="frozen"/>
      <selection pane="bottomLeft" activeCell="A31" sqref="A31:L31"/>
    </sheetView>
  </sheetViews>
  <sheetFormatPr defaultRowHeight="12.75"/>
  <cols>
    <col min="1" max="3" width="26.140625" style="1" customWidth="1"/>
    <col min="4" max="4" width="26.140625" style="7" customWidth="1"/>
    <col min="5" max="12" width="26.140625" style="1" customWidth="1"/>
    <col min="13" max="54" width="9.140625" style="1"/>
    <col min="55" max="16384" width="9.140625" style="2"/>
  </cols>
  <sheetData>
    <row r="1" spans="1:54" s="9" customFormat="1" ht="47.25" customHeight="1">
      <c r="A1" s="104" t="s">
        <v>67</v>
      </c>
      <c r="B1" s="105"/>
      <c r="C1" s="105"/>
      <c r="D1" s="106"/>
      <c r="E1" s="104" t="s">
        <v>68</v>
      </c>
      <c r="F1" s="105"/>
      <c r="G1" s="105"/>
      <c r="H1" s="106"/>
      <c r="I1" s="104" t="s">
        <v>69</v>
      </c>
      <c r="J1" s="105"/>
      <c r="K1" s="105"/>
      <c r="L1" s="106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</row>
    <row r="2" spans="1:54" s="3" customFormat="1" ht="30.75" customHeight="1" thickBot="1">
      <c r="A2" s="107" t="s">
        <v>0</v>
      </c>
      <c r="B2" s="108"/>
      <c r="C2" s="15" t="s">
        <v>24</v>
      </c>
      <c r="D2" s="32" t="s">
        <v>1</v>
      </c>
      <c r="E2" s="107" t="s">
        <v>0</v>
      </c>
      <c r="F2" s="108"/>
      <c r="G2" s="15" t="s">
        <v>24</v>
      </c>
      <c r="H2" s="32" t="s">
        <v>1</v>
      </c>
      <c r="I2" s="127" t="s">
        <v>0</v>
      </c>
      <c r="J2" s="128"/>
      <c r="K2" s="15" t="s">
        <v>24</v>
      </c>
      <c r="L2" s="32" t="s">
        <v>1</v>
      </c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</row>
    <row r="3" spans="1:54" s="4" customFormat="1" ht="30.75" customHeight="1" thickTop="1" thickBot="1">
      <c r="A3" s="33" t="s">
        <v>22</v>
      </c>
      <c r="B3" s="34" t="s">
        <v>2</v>
      </c>
      <c r="C3" s="12" t="s">
        <v>3</v>
      </c>
      <c r="D3" s="13" t="s">
        <v>5</v>
      </c>
      <c r="E3" s="33" t="s">
        <v>22</v>
      </c>
      <c r="F3" s="34" t="s">
        <v>2</v>
      </c>
      <c r="G3" s="12" t="s">
        <v>3</v>
      </c>
      <c r="H3" s="13" t="s">
        <v>5</v>
      </c>
      <c r="I3" s="33" t="s">
        <v>22</v>
      </c>
      <c r="J3" s="34" t="s">
        <v>2</v>
      </c>
      <c r="K3" s="12" t="s">
        <v>3</v>
      </c>
      <c r="L3" s="13" t="s">
        <v>5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  <row r="4" spans="1:54" s="8" customFormat="1" ht="22.5" customHeight="1" thickBot="1">
      <c r="A4" s="35" t="s">
        <v>7</v>
      </c>
      <c r="B4" s="36" t="s">
        <v>25</v>
      </c>
      <c r="C4" s="102" t="s">
        <v>29</v>
      </c>
      <c r="D4" s="103"/>
      <c r="E4" s="35" t="s">
        <v>7</v>
      </c>
      <c r="F4" s="36" t="s">
        <v>25</v>
      </c>
      <c r="G4" s="102" t="s">
        <v>29</v>
      </c>
      <c r="H4" s="103"/>
      <c r="I4" s="35" t="s">
        <v>7</v>
      </c>
      <c r="J4" s="36" t="s">
        <v>25</v>
      </c>
      <c r="K4" s="102" t="s">
        <v>29</v>
      </c>
      <c r="L4" s="10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</row>
    <row r="5" spans="1:54" s="6" customFormat="1" ht="12.75" customHeight="1">
      <c r="A5" s="28" t="s">
        <v>8</v>
      </c>
      <c r="B5" s="26" t="s">
        <v>9</v>
      </c>
      <c r="C5" s="20">
        <v>49</v>
      </c>
      <c r="D5" s="117"/>
      <c r="E5" s="28" t="s">
        <v>8</v>
      </c>
      <c r="F5" s="26" t="s">
        <v>9</v>
      </c>
      <c r="G5" s="20">
        <v>49</v>
      </c>
      <c r="H5" s="117"/>
      <c r="I5" s="28" t="s">
        <v>8</v>
      </c>
      <c r="J5" s="26" t="s">
        <v>9</v>
      </c>
      <c r="K5" s="20">
        <v>49</v>
      </c>
      <c r="L5" s="117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4" s="6" customFormat="1" ht="12.75" customHeight="1">
      <c r="A6" s="145" t="s">
        <v>72</v>
      </c>
      <c r="B6" s="145" t="s">
        <v>73</v>
      </c>
      <c r="C6" s="5">
        <v>25</v>
      </c>
      <c r="D6" s="117"/>
      <c r="E6" s="145" t="s">
        <v>72</v>
      </c>
      <c r="F6" s="145" t="s">
        <v>73</v>
      </c>
      <c r="G6" s="5">
        <v>25</v>
      </c>
      <c r="H6" s="117"/>
      <c r="I6" s="145" t="s">
        <v>72</v>
      </c>
      <c r="J6" s="145" t="s">
        <v>73</v>
      </c>
      <c r="K6" s="5">
        <v>25</v>
      </c>
      <c r="L6" s="117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s="6" customFormat="1" ht="12.75" customHeight="1">
      <c r="A7" s="25" t="s">
        <v>74</v>
      </c>
      <c r="B7" s="26" t="s">
        <v>75</v>
      </c>
      <c r="C7" s="5">
        <v>5</v>
      </c>
      <c r="D7" s="117"/>
      <c r="E7" s="25" t="s">
        <v>74</v>
      </c>
      <c r="F7" s="26" t="s">
        <v>75</v>
      </c>
      <c r="G7" s="5">
        <v>5</v>
      </c>
      <c r="H7" s="117"/>
      <c r="I7" s="25" t="s">
        <v>74</v>
      </c>
      <c r="J7" s="26" t="s">
        <v>75</v>
      </c>
      <c r="K7" s="5">
        <v>5</v>
      </c>
      <c r="L7" s="11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54" s="6" customFormat="1" ht="12.75" customHeight="1">
      <c r="A8" s="25" t="s">
        <v>60</v>
      </c>
      <c r="B8" s="25" t="s">
        <v>61</v>
      </c>
      <c r="C8" s="5">
        <v>16</v>
      </c>
      <c r="D8" s="117"/>
      <c r="E8" s="25" t="s">
        <v>60</v>
      </c>
      <c r="F8" s="25" t="s">
        <v>61</v>
      </c>
      <c r="G8" s="5">
        <v>16</v>
      </c>
      <c r="H8" s="117"/>
      <c r="I8" s="25" t="s">
        <v>60</v>
      </c>
      <c r="J8" s="25" t="s">
        <v>61</v>
      </c>
      <c r="K8" s="5">
        <v>16</v>
      </c>
      <c r="L8" s="1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 s="6" customFormat="1" ht="12.75" customHeight="1">
      <c r="A9" s="27" t="s">
        <v>12</v>
      </c>
      <c r="B9" s="26" t="s">
        <v>13</v>
      </c>
      <c r="C9" s="5">
        <v>15</v>
      </c>
      <c r="D9" s="117"/>
      <c r="E9" s="27" t="s">
        <v>12</v>
      </c>
      <c r="F9" s="26" t="s">
        <v>13</v>
      </c>
      <c r="G9" s="5">
        <v>15</v>
      </c>
      <c r="H9" s="117"/>
      <c r="I9" s="27" t="s">
        <v>12</v>
      </c>
      <c r="J9" s="26" t="s">
        <v>13</v>
      </c>
      <c r="K9" s="5">
        <v>15</v>
      </c>
      <c r="L9" s="11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54" s="6" customFormat="1" ht="12.75" customHeight="1">
      <c r="A10" s="27" t="s">
        <v>14</v>
      </c>
      <c r="B10" s="25" t="s">
        <v>15</v>
      </c>
      <c r="C10" s="5">
        <v>10</v>
      </c>
      <c r="D10" s="117"/>
      <c r="E10" s="27" t="s">
        <v>14</v>
      </c>
      <c r="F10" s="25" t="s">
        <v>15</v>
      </c>
      <c r="G10" s="5">
        <v>10</v>
      </c>
      <c r="H10" s="117"/>
      <c r="I10" s="27" t="s">
        <v>14</v>
      </c>
      <c r="J10" s="25" t="s">
        <v>15</v>
      </c>
      <c r="K10" s="5">
        <v>10</v>
      </c>
      <c r="L10" s="117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 s="6" customFormat="1" ht="12.75" customHeight="1">
      <c r="A11" s="28" t="s">
        <v>62</v>
      </c>
      <c r="B11" s="25" t="s">
        <v>63</v>
      </c>
      <c r="C11" s="5">
        <v>10</v>
      </c>
      <c r="D11" s="117"/>
      <c r="E11" s="28" t="s">
        <v>62</v>
      </c>
      <c r="F11" s="25" t="s">
        <v>63</v>
      </c>
      <c r="G11" s="5">
        <v>10</v>
      </c>
      <c r="H11" s="117"/>
      <c r="I11" s="28" t="s">
        <v>62</v>
      </c>
      <c r="J11" s="25" t="s">
        <v>63</v>
      </c>
      <c r="K11" s="5">
        <v>10</v>
      </c>
      <c r="L11" s="11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1:54" s="6" customFormat="1" ht="12.75" customHeight="1">
      <c r="A12" s="27" t="s">
        <v>16</v>
      </c>
      <c r="B12" s="26" t="s">
        <v>17</v>
      </c>
      <c r="C12" s="5">
        <v>20</v>
      </c>
      <c r="D12" s="117"/>
      <c r="E12" s="27" t="s">
        <v>16</v>
      </c>
      <c r="F12" s="26" t="s">
        <v>17</v>
      </c>
      <c r="G12" s="5">
        <v>20</v>
      </c>
      <c r="H12" s="117"/>
      <c r="I12" s="27" t="s">
        <v>16</v>
      </c>
      <c r="J12" s="26" t="s">
        <v>17</v>
      </c>
      <c r="K12" s="5">
        <v>20</v>
      </c>
      <c r="L12" s="1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 s="6" customFormat="1" ht="13.5" customHeight="1" thickBot="1">
      <c r="A13" s="145" t="s">
        <v>76</v>
      </c>
      <c r="B13" s="145" t="s">
        <v>77</v>
      </c>
      <c r="C13" s="5">
        <v>10</v>
      </c>
      <c r="D13" s="117"/>
      <c r="E13" s="145" t="s">
        <v>76</v>
      </c>
      <c r="F13" s="145" t="s">
        <v>77</v>
      </c>
      <c r="G13" s="5">
        <v>10</v>
      </c>
      <c r="H13" s="117"/>
      <c r="I13" s="145" t="s">
        <v>76</v>
      </c>
      <c r="J13" s="145" t="s">
        <v>77</v>
      </c>
      <c r="K13" s="5">
        <v>10</v>
      </c>
      <c r="L13" s="117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 s="11" customFormat="1" ht="22.5" customHeight="1" thickBot="1">
      <c r="A14" s="109" t="s">
        <v>23</v>
      </c>
      <c r="B14" s="110"/>
      <c r="C14" s="23">
        <f>SUM(C5:C13)</f>
        <v>160</v>
      </c>
      <c r="D14" s="24">
        <v>0.11</v>
      </c>
      <c r="E14" s="109" t="s">
        <v>23</v>
      </c>
      <c r="F14" s="110"/>
      <c r="G14" s="23">
        <f>SUM(G5:G13)</f>
        <v>160</v>
      </c>
      <c r="H14" s="24">
        <v>0.11</v>
      </c>
      <c r="I14" s="109" t="s">
        <v>23</v>
      </c>
      <c r="J14" s="110"/>
      <c r="K14" s="23">
        <f>SUM(K5:K13)</f>
        <v>160</v>
      </c>
      <c r="L14" s="24">
        <v>0.11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s="8" customFormat="1" ht="22.5" customHeight="1" thickBot="1">
      <c r="A15" s="16" t="s">
        <v>7</v>
      </c>
      <c r="B15" s="17" t="s">
        <v>26</v>
      </c>
      <c r="C15" s="115" t="s">
        <v>31</v>
      </c>
      <c r="D15" s="116"/>
      <c r="E15" s="16" t="s">
        <v>7</v>
      </c>
      <c r="F15" s="17" t="s">
        <v>26</v>
      </c>
      <c r="G15" s="115" t="s">
        <v>31</v>
      </c>
      <c r="H15" s="116"/>
      <c r="I15" s="16" t="s">
        <v>7</v>
      </c>
      <c r="J15" s="17" t="s">
        <v>26</v>
      </c>
      <c r="K15" s="115" t="s">
        <v>31</v>
      </c>
      <c r="L15" s="116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</row>
    <row r="16" spans="1:54" s="6" customFormat="1" ht="12.75" customHeight="1">
      <c r="A16" s="26" t="s">
        <v>10</v>
      </c>
      <c r="B16" s="26" t="s">
        <v>11</v>
      </c>
      <c r="C16" s="20">
        <v>20</v>
      </c>
      <c r="D16" s="124"/>
      <c r="E16" s="26" t="s">
        <v>10</v>
      </c>
      <c r="F16" s="26" t="s">
        <v>11</v>
      </c>
      <c r="G16" s="20">
        <v>20</v>
      </c>
      <c r="H16" s="124"/>
      <c r="I16" s="26" t="s">
        <v>10</v>
      </c>
      <c r="J16" s="26" t="s">
        <v>11</v>
      </c>
      <c r="K16" s="20">
        <v>20</v>
      </c>
      <c r="L16" s="124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10" customFormat="1" ht="12.75" customHeight="1">
      <c r="A17" s="27" t="s">
        <v>12</v>
      </c>
      <c r="B17" s="26" t="s">
        <v>13</v>
      </c>
      <c r="C17" s="5">
        <v>10</v>
      </c>
      <c r="D17" s="124"/>
      <c r="E17" s="27" t="s">
        <v>12</v>
      </c>
      <c r="F17" s="26" t="s">
        <v>13</v>
      </c>
      <c r="G17" s="5">
        <v>10</v>
      </c>
      <c r="H17" s="124"/>
      <c r="I17" s="27" t="s">
        <v>12</v>
      </c>
      <c r="J17" s="26" t="s">
        <v>13</v>
      </c>
      <c r="K17" s="5">
        <v>10</v>
      </c>
      <c r="L17" s="124"/>
    </row>
    <row r="18" spans="1:54" s="10" customFormat="1" ht="12.75" customHeight="1">
      <c r="A18" s="27" t="s">
        <v>14</v>
      </c>
      <c r="B18" s="25" t="s">
        <v>15</v>
      </c>
      <c r="C18" s="5">
        <v>60</v>
      </c>
      <c r="D18" s="124"/>
      <c r="E18" s="27" t="s">
        <v>14</v>
      </c>
      <c r="F18" s="25" t="s">
        <v>15</v>
      </c>
      <c r="G18" s="5">
        <v>60</v>
      </c>
      <c r="H18" s="124"/>
      <c r="I18" s="27" t="s">
        <v>14</v>
      </c>
      <c r="J18" s="25" t="s">
        <v>15</v>
      </c>
      <c r="K18" s="5">
        <v>60</v>
      </c>
      <c r="L18" s="124"/>
    </row>
    <row r="19" spans="1:54" s="6" customFormat="1" ht="12.75" customHeight="1">
      <c r="A19" s="27" t="s">
        <v>21</v>
      </c>
      <c r="B19" s="26" t="s">
        <v>18</v>
      </c>
      <c r="C19" s="5">
        <v>5</v>
      </c>
      <c r="D19" s="124"/>
      <c r="E19" s="27" t="s">
        <v>21</v>
      </c>
      <c r="F19" s="26" t="s">
        <v>18</v>
      </c>
      <c r="G19" s="5">
        <v>5</v>
      </c>
      <c r="H19" s="124"/>
      <c r="I19" s="27" t="s">
        <v>21</v>
      </c>
      <c r="J19" s="26" t="s">
        <v>18</v>
      </c>
      <c r="K19" s="5">
        <v>5</v>
      </c>
      <c r="L19" s="12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s="10" customFormat="1" ht="12.75" customHeight="1">
      <c r="A20" s="27" t="s">
        <v>64</v>
      </c>
      <c r="B20" s="26" t="s">
        <v>65</v>
      </c>
      <c r="C20" s="5">
        <v>10</v>
      </c>
      <c r="D20" s="124"/>
      <c r="E20" s="27" t="s">
        <v>64</v>
      </c>
      <c r="F20" s="26" t="s">
        <v>65</v>
      </c>
      <c r="G20" s="5">
        <v>10</v>
      </c>
      <c r="H20" s="124"/>
      <c r="I20" s="27" t="s">
        <v>64</v>
      </c>
      <c r="J20" s="26" t="s">
        <v>65</v>
      </c>
      <c r="K20" s="5">
        <v>10</v>
      </c>
      <c r="L20" s="124"/>
    </row>
    <row r="21" spans="1:54" s="10" customFormat="1" ht="12.75" customHeight="1">
      <c r="A21" s="27" t="s">
        <v>16</v>
      </c>
      <c r="B21" s="26" t="s">
        <v>17</v>
      </c>
      <c r="C21" s="5">
        <v>5</v>
      </c>
      <c r="D21" s="124"/>
      <c r="E21" s="27" t="s">
        <v>16</v>
      </c>
      <c r="F21" s="26" t="s">
        <v>17</v>
      </c>
      <c r="G21" s="5">
        <v>5</v>
      </c>
      <c r="H21" s="124"/>
      <c r="I21" s="27" t="s">
        <v>16</v>
      </c>
      <c r="J21" s="26" t="s">
        <v>17</v>
      </c>
      <c r="K21" s="5">
        <v>5</v>
      </c>
      <c r="L21" s="124"/>
    </row>
    <row r="22" spans="1:54" s="10" customFormat="1" ht="13.5" thickBot="1">
      <c r="A22" s="29" t="s">
        <v>19</v>
      </c>
      <c r="B22" s="29" t="s">
        <v>20</v>
      </c>
      <c r="C22" s="5">
        <v>10</v>
      </c>
      <c r="D22" s="124"/>
      <c r="E22" s="29" t="s">
        <v>19</v>
      </c>
      <c r="F22" s="29" t="s">
        <v>20</v>
      </c>
      <c r="G22" s="5">
        <v>10</v>
      </c>
      <c r="H22" s="124"/>
      <c r="I22" s="29" t="s">
        <v>19</v>
      </c>
      <c r="J22" s="29" t="s">
        <v>20</v>
      </c>
      <c r="K22" s="5">
        <v>10</v>
      </c>
      <c r="L22" s="124"/>
    </row>
    <row r="23" spans="1:54" s="11" customFormat="1" ht="22.5" customHeight="1" thickBot="1">
      <c r="A23" s="109" t="s">
        <v>23</v>
      </c>
      <c r="B23" s="110"/>
      <c r="C23" s="23">
        <f>SUM(C16:C22)</f>
        <v>120</v>
      </c>
      <c r="D23" s="24">
        <v>1.83</v>
      </c>
      <c r="E23" s="109" t="s">
        <v>23</v>
      </c>
      <c r="F23" s="110"/>
      <c r="G23" s="23">
        <f>SUM(G16:G22)</f>
        <v>120</v>
      </c>
      <c r="H23" s="24">
        <v>1.83</v>
      </c>
      <c r="I23" s="109" t="s">
        <v>23</v>
      </c>
      <c r="J23" s="110"/>
      <c r="K23" s="23">
        <f>SUM(K16:K22)</f>
        <v>120</v>
      </c>
      <c r="L23" s="24">
        <v>1.83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 s="8" customFormat="1" ht="22.5" customHeight="1" thickBot="1">
      <c r="A24" s="21" t="s">
        <v>6</v>
      </c>
      <c r="B24" s="18" t="s">
        <v>27</v>
      </c>
      <c r="C24" s="113" t="s">
        <v>70</v>
      </c>
      <c r="D24" s="114"/>
      <c r="E24" s="21" t="s">
        <v>6</v>
      </c>
      <c r="F24" s="18" t="s">
        <v>27</v>
      </c>
      <c r="G24" s="113" t="s">
        <v>71</v>
      </c>
      <c r="H24" s="114"/>
      <c r="I24" s="21" t="s">
        <v>6</v>
      </c>
      <c r="J24" s="18" t="s">
        <v>27</v>
      </c>
      <c r="K24" s="113" t="s">
        <v>70</v>
      </c>
      <c r="L24" s="114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</row>
    <row r="25" spans="1:54" s="8" customFormat="1" ht="15" customHeight="1">
      <c r="A25" s="101" t="s">
        <v>12</v>
      </c>
      <c r="B25" s="64" t="s">
        <v>13</v>
      </c>
      <c r="C25" s="100">
        <v>25</v>
      </c>
      <c r="D25" s="125"/>
      <c r="E25" s="66" t="s">
        <v>12</v>
      </c>
      <c r="F25" s="64" t="s">
        <v>13</v>
      </c>
      <c r="G25" s="20">
        <v>25</v>
      </c>
      <c r="H25" s="126"/>
      <c r="I25" s="66" t="s">
        <v>12</v>
      </c>
      <c r="J25" s="64" t="s">
        <v>13</v>
      </c>
      <c r="K25" s="20">
        <v>25</v>
      </c>
      <c r="L25" s="129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</row>
    <row r="26" spans="1:54" s="10" customFormat="1" ht="15.75" customHeight="1">
      <c r="A26" s="62" t="s">
        <v>14</v>
      </c>
      <c r="B26" s="25" t="s">
        <v>15</v>
      </c>
      <c r="C26" s="5">
        <v>15</v>
      </c>
      <c r="D26" s="125"/>
      <c r="E26" s="62" t="s">
        <v>14</v>
      </c>
      <c r="F26" s="25" t="s">
        <v>15</v>
      </c>
      <c r="G26" s="20">
        <v>80</v>
      </c>
      <c r="H26" s="126"/>
      <c r="I26" s="62" t="s">
        <v>14</v>
      </c>
      <c r="J26" s="25" t="s">
        <v>15</v>
      </c>
      <c r="K26" s="20">
        <v>15</v>
      </c>
      <c r="L26" s="125"/>
    </row>
    <row r="27" spans="1:54" s="10" customFormat="1" ht="15.75" customHeight="1" thickBot="1">
      <c r="A27" s="25" t="s">
        <v>58</v>
      </c>
      <c r="B27" s="25" t="s">
        <v>59</v>
      </c>
      <c r="C27" s="100">
        <v>10</v>
      </c>
      <c r="D27" s="125"/>
      <c r="E27" s="63" t="s">
        <v>58</v>
      </c>
      <c r="F27" s="25" t="s">
        <v>59</v>
      </c>
      <c r="G27" s="100">
        <v>25</v>
      </c>
      <c r="H27" s="126"/>
      <c r="I27" s="63" t="s">
        <v>58</v>
      </c>
      <c r="J27" s="25" t="s">
        <v>59</v>
      </c>
      <c r="K27" s="20">
        <v>10</v>
      </c>
      <c r="L27" s="125"/>
    </row>
    <row r="28" spans="1:54" s="11" customFormat="1" ht="22.5" customHeight="1" thickBot="1">
      <c r="A28" s="111" t="s">
        <v>23</v>
      </c>
      <c r="B28" s="112"/>
      <c r="C28" s="23">
        <f>SUM(C25:C27)</f>
        <v>50</v>
      </c>
      <c r="D28" s="24">
        <v>0.01</v>
      </c>
      <c r="E28" s="111" t="s">
        <v>23</v>
      </c>
      <c r="F28" s="112"/>
      <c r="G28" s="23">
        <f>SUM(G25:G27)</f>
        <v>130</v>
      </c>
      <c r="H28" s="24">
        <v>0</v>
      </c>
      <c r="I28" s="109" t="s">
        <v>23</v>
      </c>
      <c r="J28" s="110"/>
      <c r="K28" s="23">
        <f>SUM(K25:K27)</f>
        <v>50</v>
      </c>
      <c r="L28" s="24">
        <v>0.01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s="8" customFormat="1" ht="22.5" customHeight="1" thickBot="1">
      <c r="A29" s="22" t="s">
        <v>6</v>
      </c>
      <c r="B29" s="19" t="s">
        <v>28</v>
      </c>
      <c r="C29" s="122" t="s">
        <v>30</v>
      </c>
      <c r="D29" s="123"/>
      <c r="E29" s="22" t="s">
        <v>6</v>
      </c>
      <c r="F29" s="19" t="s">
        <v>28</v>
      </c>
      <c r="G29" s="122" t="s">
        <v>30</v>
      </c>
      <c r="H29" s="123"/>
      <c r="I29" s="22" t="s">
        <v>6</v>
      </c>
      <c r="J29" s="19" t="s">
        <v>28</v>
      </c>
      <c r="K29" s="122" t="s">
        <v>30</v>
      </c>
      <c r="L29" s="12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</row>
    <row r="30" spans="1:54" s="11" customFormat="1" ht="22.5" customHeight="1" thickBot="1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ht="100.5" customHeight="1" thickBot="1">
      <c r="A31" s="120" t="s">
        <v>66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54" ht="13.5" thickBot="1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</sheetData>
  <sheetProtection formatCells="0"/>
  <mergeCells count="38">
    <mergeCell ref="G29:H29"/>
    <mergeCell ref="I28:J28"/>
    <mergeCell ref="K29:L29"/>
    <mergeCell ref="I1:L1"/>
    <mergeCell ref="I2:J2"/>
    <mergeCell ref="K4:L4"/>
    <mergeCell ref="L5:L13"/>
    <mergeCell ref="I14:J14"/>
    <mergeCell ref="K15:L15"/>
    <mergeCell ref="L16:L22"/>
    <mergeCell ref="I23:J23"/>
    <mergeCell ref="K24:L24"/>
    <mergeCell ref="L25:L27"/>
    <mergeCell ref="E1:H1"/>
    <mergeCell ref="A30:L30"/>
    <mergeCell ref="A31:L31"/>
    <mergeCell ref="C29:D29"/>
    <mergeCell ref="D16:D22"/>
    <mergeCell ref="H16:H22"/>
    <mergeCell ref="E23:F23"/>
    <mergeCell ref="G24:H24"/>
    <mergeCell ref="E28:F28"/>
    <mergeCell ref="E2:F2"/>
    <mergeCell ref="G4:H4"/>
    <mergeCell ref="H5:H13"/>
    <mergeCell ref="E14:F14"/>
    <mergeCell ref="G15:H15"/>
    <mergeCell ref="D25:D27"/>
    <mergeCell ref="H25:H27"/>
    <mergeCell ref="C4:D4"/>
    <mergeCell ref="A1:D1"/>
    <mergeCell ref="A2:B2"/>
    <mergeCell ref="A14:B14"/>
    <mergeCell ref="A28:B28"/>
    <mergeCell ref="C24:D24"/>
    <mergeCell ref="C15:D15"/>
    <mergeCell ref="A23:B23"/>
    <mergeCell ref="D5:D13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66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1"/>
  <sheetViews>
    <sheetView zoomScale="70" zoomScaleNormal="70" zoomScaleSheetLayoutView="85" workbookViewId="0">
      <pane xSplit="1" ySplit="3" topLeftCell="C4" activePane="bottomRight" state="frozen"/>
      <selection pane="topRight" activeCell="B1" sqref="B1"/>
      <selection pane="bottomLeft" activeCell="A5" sqref="A5"/>
      <selection pane="bottomRight" activeCell="L22" sqref="L22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34" t="s">
        <v>79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2.75" customHeight="1" thickBot="1">
      <c r="A2" s="136" t="s">
        <v>32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s="44" customFormat="1" ht="58.5" customHeight="1" thickBot="1">
      <c r="A3" s="132" t="s">
        <v>33</v>
      </c>
      <c r="B3" s="133"/>
      <c r="C3" s="38" t="s">
        <v>34</v>
      </c>
      <c r="D3" s="39" t="s">
        <v>35</v>
      </c>
      <c r="E3" s="40" t="s">
        <v>36</v>
      </c>
      <c r="F3" s="40" t="s">
        <v>37</v>
      </c>
      <c r="G3" s="41" t="s">
        <v>38</v>
      </c>
      <c r="H3" s="40" t="s">
        <v>39</v>
      </c>
      <c r="I3" s="41" t="s">
        <v>40</v>
      </c>
      <c r="J3" s="42" t="s">
        <v>41</v>
      </c>
      <c r="K3" s="43" t="s">
        <v>42</v>
      </c>
      <c r="L3" s="59" t="s">
        <v>55</v>
      </c>
      <c r="M3" s="60" t="s">
        <v>56</v>
      </c>
      <c r="N3" s="61" t="s">
        <v>57</v>
      </c>
    </row>
    <row r="4" spans="1:14" ht="108.75" customHeight="1" thickBot="1">
      <c r="A4" s="138" t="s">
        <v>4</v>
      </c>
      <c r="B4" s="67" t="s">
        <v>43</v>
      </c>
      <c r="C4" s="68" t="s">
        <v>44</v>
      </c>
      <c r="D4" s="69" t="s">
        <v>78</v>
      </c>
      <c r="E4" s="70">
        <f t="shared" ref="E4" si="0">G4+F4</f>
        <v>400</v>
      </c>
      <c r="F4" s="70">
        <v>100</v>
      </c>
      <c r="G4" s="70">
        <v>300</v>
      </c>
      <c r="H4" s="70">
        <v>100</v>
      </c>
      <c r="I4" s="71">
        <f>G4-H4</f>
        <v>200</v>
      </c>
      <c r="J4" s="71">
        <f>I4-K4</f>
        <v>40</v>
      </c>
      <c r="K4" s="71">
        <f>0.8*I4</f>
        <v>160</v>
      </c>
      <c r="L4" s="72">
        <v>389</v>
      </c>
      <c r="M4" s="73">
        <v>160</v>
      </c>
      <c r="N4" s="74">
        <v>0</v>
      </c>
    </row>
    <row r="5" spans="1:14" ht="63.75" customHeight="1">
      <c r="A5" s="139"/>
      <c r="B5" s="141" t="s">
        <v>45</v>
      </c>
      <c r="C5" s="143" t="s">
        <v>46</v>
      </c>
      <c r="D5" s="75" t="s">
        <v>80</v>
      </c>
      <c r="E5" s="76">
        <f t="shared" ref="E5:E7" si="1">G5+F5</f>
        <v>200</v>
      </c>
      <c r="F5" s="77">
        <v>100</v>
      </c>
      <c r="G5" s="77">
        <v>100</v>
      </c>
      <c r="H5" s="77">
        <v>50</v>
      </c>
      <c r="I5" s="78">
        <f>G5-H5</f>
        <v>50</v>
      </c>
      <c r="J5" s="78" t="s">
        <v>47</v>
      </c>
      <c r="K5" s="79">
        <f>I5</f>
        <v>50</v>
      </c>
      <c r="L5" s="80">
        <v>75</v>
      </c>
      <c r="M5" s="81">
        <v>50</v>
      </c>
      <c r="N5" s="82">
        <v>0</v>
      </c>
    </row>
    <row r="6" spans="1:14" ht="63.75" customHeight="1">
      <c r="A6" s="139"/>
      <c r="B6" s="142"/>
      <c r="C6" s="144"/>
      <c r="D6" s="65" t="s">
        <v>81</v>
      </c>
      <c r="E6" s="55">
        <f t="shared" si="1"/>
        <v>450</v>
      </c>
      <c r="F6" s="56">
        <v>100</v>
      </c>
      <c r="G6" s="56">
        <v>350</v>
      </c>
      <c r="H6" s="56">
        <v>50</v>
      </c>
      <c r="I6" s="57">
        <f t="shared" ref="I6:I7" si="2">G6-H6</f>
        <v>300</v>
      </c>
      <c r="J6" s="57" t="s">
        <v>47</v>
      </c>
      <c r="K6" s="58">
        <f t="shared" ref="K6:K7" si="3">I6</f>
        <v>300</v>
      </c>
      <c r="L6" s="49">
        <v>130</v>
      </c>
      <c r="M6" s="48">
        <v>130</v>
      </c>
      <c r="N6" s="83">
        <v>170</v>
      </c>
    </row>
    <row r="7" spans="1:14" ht="63.75" customHeight="1" thickBot="1">
      <c r="A7" s="139"/>
      <c r="B7" s="142"/>
      <c r="C7" s="144"/>
      <c r="D7" s="65" t="s">
        <v>82</v>
      </c>
      <c r="E7" s="55">
        <f t="shared" si="1"/>
        <v>200</v>
      </c>
      <c r="F7" s="56">
        <v>100</v>
      </c>
      <c r="G7" s="56">
        <v>100</v>
      </c>
      <c r="H7" s="56">
        <v>50</v>
      </c>
      <c r="I7" s="57">
        <f t="shared" si="2"/>
        <v>50</v>
      </c>
      <c r="J7" s="57" t="s">
        <v>47</v>
      </c>
      <c r="K7" s="58">
        <f t="shared" si="3"/>
        <v>50</v>
      </c>
      <c r="L7" s="49">
        <v>75</v>
      </c>
      <c r="M7" s="48">
        <v>50</v>
      </c>
      <c r="N7" s="83">
        <v>0</v>
      </c>
    </row>
    <row r="8" spans="1:14" s="45" customFormat="1" ht="27.75" thickBot="1">
      <c r="A8" s="140"/>
      <c r="B8" s="84" t="s">
        <v>48</v>
      </c>
      <c r="C8" s="85" t="s">
        <v>49</v>
      </c>
      <c r="D8" s="86" t="s">
        <v>47</v>
      </c>
      <c r="E8" s="87" t="s">
        <v>47</v>
      </c>
      <c r="F8" s="87" t="s">
        <v>47</v>
      </c>
      <c r="G8" s="87"/>
      <c r="H8" s="87" t="s">
        <v>47</v>
      </c>
      <c r="I8" s="88" t="s">
        <v>47</v>
      </c>
      <c r="J8" s="89" t="s">
        <v>47</v>
      </c>
      <c r="K8" s="89" t="s">
        <v>47</v>
      </c>
      <c r="L8" s="72"/>
      <c r="M8" s="90">
        <v>0</v>
      </c>
      <c r="N8" s="91"/>
    </row>
    <row r="9" spans="1:14" ht="68.25" customHeight="1" thickBot="1">
      <c r="A9" s="152" t="s">
        <v>50</v>
      </c>
      <c r="B9" s="92" t="s">
        <v>51</v>
      </c>
      <c r="C9" s="93" t="s">
        <v>52</v>
      </c>
      <c r="D9" s="94" t="s">
        <v>78</v>
      </c>
      <c r="E9" s="95">
        <f t="shared" ref="E9:E10" si="4">F9+G9</f>
        <v>350</v>
      </c>
      <c r="F9" s="95">
        <v>100</v>
      </c>
      <c r="G9" s="95">
        <v>250</v>
      </c>
      <c r="H9" s="95">
        <v>100</v>
      </c>
      <c r="I9" s="96">
        <f>G9-H9</f>
        <v>150</v>
      </c>
      <c r="J9" s="96">
        <f>I9-K9</f>
        <v>30</v>
      </c>
      <c r="K9" s="96">
        <f>0.8*I9</f>
        <v>120</v>
      </c>
      <c r="L9" s="72">
        <v>479</v>
      </c>
      <c r="M9" s="73">
        <v>120</v>
      </c>
      <c r="N9" s="74">
        <v>0</v>
      </c>
    </row>
    <row r="10" spans="1:14" ht="41.25" customHeight="1" thickBot="1">
      <c r="A10" s="130"/>
      <c r="B10" s="97" t="s">
        <v>53</v>
      </c>
      <c r="C10" s="93" t="s">
        <v>46</v>
      </c>
      <c r="D10" s="98" t="s">
        <v>78</v>
      </c>
      <c r="E10" s="99">
        <f t="shared" si="4"/>
        <v>150</v>
      </c>
      <c r="F10" s="99">
        <v>100</v>
      </c>
      <c r="G10" s="99">
        <v>50</v>
      </c>
      <c r="H10" s="99">
        <v>50</v>
      </c>
      <c r="I10" s="96">
        <f t="shared" ref="I10" si="5">G10-H10</f>
        <v>0</v>
      </c>
      <c r="J10" s="96" t="s">
        <v>47</v>
      </c>
      <c r="K10" s="96">
        <f>I10</f>
        <v>0</v>
      </c>
      <c r="L10" s="72">
        <v>0</v>
      </c>
      <c r="M10" s="73">
        <v>0</v>
      </c>
      <c r="N10" s="74">
        <v>0</v>
      </c>
    </row>
    <row r="11" spans="1:14" s="45" customFormat="1" ht="27.75" thickBot="1">
      <c r="A11" s="131"/>
      <c r="B11" s="153" t="s">
        <v>54</v>
      </c>
      <c r="C11" s="146" t="s">
        <v>49</v>
      </c>
      <c r="D11" s="147" t="s">
        <v>47</v>
      </c>
      <c r="E11" s="148" t="s">
        <v>47</v>
      </c>
      <c r="F11" s="148" t="s">
        <v>47</v>
      </c>
      <c r="G11" s="149" t="s">
        <v>47</v>
      </c>
      <c r="H11" s="148" t="s">
        <v>47</v>
      </c>
      <c r="I11" s="150" t="s">
        <v>47</v>
      </c>
      <c r="J11" s="150" t="s">
        <v>47</v>
      </c>
      <c r="K11" s="150" t="s">
        <v>47</v>
      </c>
      <c r="L11" s="151"/>
      <c r="M11" s="73"/>
      <c r="N11" s="74"/>
    </row>
    <row r="12" spans="1:14">
      <c r="A12" s="46"/>
      <c r="E12" s="46"/>
      <c r="F12" s="46"/>
      <c r="H12" s="46"/>
    </row>
    <row r="13" spans="1:14" ht="15.75" customHeight="1">
      <c r="A13" s="46"/>
      <c r="E13" s="46"/>
      <c r="F13" s="46"/>
      <c r="H13" s="46"/>
    </row>
    <row r="14" spans="1:14">
      <c r="A14" s="46"/>
      <c r="E14" s="46"/>
      <c r="F14" s="46"/>
      <c r="H14" s="46"/>
    </row>
    <row r="15" spans="1:14">
      <c r="A15" s="46"/>
      <c r="E15" s="46"/>
      <c r="F15" s="46"/>
      <c r="H15" s="46"/>
    </row>
    <row r="16" spans="1:14">
      <c r="A16" s="46"/>
      <c r="E16" s="46"/>
      <c r="F16" s="46"/>
      <c r="H16" s="46"/>
    </row>
    <row r="17" spans="1:14" s="47" customFormat="1">
      <c r="A17" s="46"/>
      <c r="B17" s="46"/>
      <c r="C17" s="46"/>
      <c r="D17" s="37"/>
      <c r="E17" s="46"/>
      <c r="F17" s="46"/>
      <c r="G17" s="46"/>
      <c r="H17" s="46"/>
      <c r="J17" s="14"/>
      <c r="K17" s="14"/>
      <c r="L17" s="14"/>
      <c r="M17" s="14"/>
      <c r="N17" s="14"/>
    </row>
    <row r="18" spans="1:14" s="47" customFormat="1">
      <c r="A18" s="46"/>
      <c r="B18" s="46"/>
      <c r="C18" s="46"/>
      <c r="D18" s="37"/>
      <c r="E18" s="46"/>
      <c r="F18" s="46"/>
      <c r="G18" s="46"/>
      <c r="H18" s="46"/>
      <c r="J18" s="14"/>
      <c r="K18" s="14"/>
      <c r="L18" s="14"/>
      <c r="M18" s="14"/>
      <c r="N18" s="14"/>
    </row>
    <row r="19" spans="1:14" s="47" customFormat="1">
      <c r="A19" s="46"/>
      <c r="B19" s="46"/>
      <c r="C19" s="46"/>
      <c r="D19" s="37"/>
      <c r="E19" s="46"/>
      <c r="F19" s="46"/>
      <c r="G19" s="46"/>
      <c r="H19" s="46"/>
      <c r="J19" s="14"/>
      <c r="K19" s="14"/>
      <c r="L19" s="14"/>
      <c r="M19" s="14"/>
      <c r="N19" s="14"/>
    </row>
    <row r="20" spans="1:14" s="47" customFormat="1">
      <c r="A20" s="46"/>
      <c r="B20" s="46"/>
      <c r="C20" s="46"/>
      <c r="D20" s="37"/>
      <c r="E20" s="46"/>
      <c r="F20" s="46"/>
      <c r="G20" s="46"/>
      <c r="H20" s="46"/>
      <c r="J20" s="14"/>
      <c r="K20" s="14"/>
      <c r="L20" s="14"/>
      <c r="M20" s="14"/>
      <c r="N20" s="14"/>
    </row>
    <row r="21" spans="1:14" s="47" customFormat="1">
      <c r="A21" s="46"/>
      <c r="B21" s="46"/>
      <c r="C21" s="46"/>
      <c r="D21" s="37"/>
      <c r="E21" s="46"/>
      <c r="F21" s="46"/>
      <c r="G21" s="46"/>
      <c r="H21" s="46"/>
      <c r="J21" s="14"/>
      <c r="K21" s="14"/>
      <c r="L21" s="14"/>
      <c r="M21" s="14"/>
      <c r="N21" s="14"/>
    </row>
    <row r="22" spans="1:14" s="47" customFormat="1">
      <c r="A22" s="46"/>
      <c r="B22" s="46"/>
      <c r="C22" s="46"/>
      <c r="D22" s="37"/>
      <c r="E22" s="46"/>
      <c r="F22" s="46"/>
      <c r="G22" s="46"/>
      <c r="H22" s="46"/>
      <c r="J22" s="14"/>
      <c r="K22" s="14"/>
      <c r="L22" s="14"/>
      <c r="M22" s="14"/>
      <c r="N22" s="14"/>
    </row>
    <row r="23" spans="1:14" s="47" customFormat="1">
      <c r="A23" s="46"/>
      <c r="B23" s="46"/>
      <c r="C23" s="46"/>
      <c r="D23" s="37"/>
      <c r="E23" s="46"/>
      <c r="F23" s="46"/>
      <c r="G23" s="46"/>
      <c r="H23" s="46"/>
      <c r="J23" s="14"/>
      <c r="K23" s="14"/>
      <c r="L23" s="14"/>
      <c r="M23" s="14"/>
      <c r="N23" s="14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 ht="15.75" customHeigh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 ht="12.75" customHeigh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 ht="12.75" customHeigh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 ht="15.95" customHeigh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 ht="15.95" customHeigh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 ht="15.95" customHeigh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 ht="15.95" customHeigh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 ht="15.95" customHeigh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5.9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 ht="15.95" customHeigh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 ht="15.95" customHeigh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2.7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2.7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 ht="15.95" customHeigh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 ht="15.95" customHeigh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5.9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 ht="15.95" customHeigh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 ht="15.95" customHeigh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2.7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5.9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5.9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5.9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2.7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2.7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 ht="15.95" customHeigh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 ht="15.95" customHeigh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5.9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 ht="15.95" customHeigh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 ht="15.95" customHeigh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5.9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 ht="15.95" customHeigh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 ht="15.95" customHeigh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26.2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 ht="27" customHeigh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24.7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 ht="25.5" customHeigh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 ht="25.5" customHeigh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 ht="12.75" customHeigh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</sheetData>
  <mergeCells count="7">
    <mergeCell ref="A9:A11"/>
    <mergeCell ref="A3:B3"/>
    <mergeCell ref="A1:N1"/>
    <mergeCell ref="A2:N2"/>
    <mergeCell ref="A4:A8"/>
    <mergeCell ref="B5:B7"/>
    <mergeCell ref="C5:C7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2016-07-13T05:57:08Z</cp:lastPrinted>
  <dcterms:created xsi:type="dcterms:W3CDTF">2005-06-22T10:45:23Z</dcterms:created>
  <dcterms:modified xsi:type="dcterms:W3CDTF">2016-09-13T12:00:08Z</dcterms:modified>
</cp:coreProperties>
</file>