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425" windowWidth="13725" windowHeight="10560" firstSheet="2" activeTab="6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  <sheet name="June 2026" sheetId="6" r:id="rId6"/>
    <sheet name="July 2026" sheetId="7" r:id="rId7"/>
  </sheets>
  <calcPr calcId="145621"/>
</workbook>
</file>

<file path=xl/calcChain.xml><?xml version="1.0" encoding="utf-8"?>
<calcChain xmlns="http://schemas.openxmlformats.org/spreadsheetml/2006/main"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N41" i="6" l="1"/>
  <c r="N40" i="6"/>
  <c r="N32" i="6"/>
  <c r="N3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J41" i="6" l="1"/>
  <c r="J40" i="6"/>
  <c r="J32" i="6" l="1"/>
  <c r="J31" i="6"/>
  <c r="P22" i="6" l="1"/>
  <c r="Q22" i="6"/>
  <c r="R22" i="6"/>
  <c r="S22" i="6"/>
  <c r="T22" i="6"/>
  <c r="U22" i="6"/>
  <c r="V22" i="6"/>
  <c r="P21" i="6"/>
  <c r="Q21" i="6"/>
  <c r="R21" i="6"/>
  <c r="S21" i="6"/>
  <c r="T21" i="6"/>
  <c r="U21" i="6"/>
  <c r="V21" i="6"/>
  <c r="F41" i="6" l="1"/>
  <c r="F40" i="6"/>
  <c r="F32" i="6"/>
  <c r="F31" i="6"/>
  <c r="B41" i="6" l="1"/>
  <c r="B40" i="6"/>
  <c r="B32" i="6"/>
  <c r="B31" i="6"/>
  <c r="I22" i="6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R41" i="5" l="1"/>
  <c r="R40" i="5"/>
  <c r="R32" i="5"/>
  <c r="R31" i="5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N32" i="5" l="1"/>
  <c r="N31" i="5"/>
  <c r="AD22" i="5" l="1"/>
  <c r="AE22" i="5"/>
  <c r="AF22" i="5"/>
  <c r="AG22" i="5"/>
  <c r="AH22" i="5"/>
  <c r="AI22" i="5"/>
  <c r="AJ22" i="5"/>
  <c r="AD21" i="5"/>
  <c r="AE21" i="5"/>
  <c r="AF21" i="5"/>
  <c r="AG21" i="5"/>
  <c r="AH21" i="5"/>
  <c r="AI21" i="5"/>
  <c r="AJ21" i="5"/>
  <c r="N41" i="5" l="1"/>
  <c r="N40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<sst xmlns="http://schemas.openxmlformats.org/spreadsheetml/2006/main" count="398" uniqueCount="110">
  <si>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</si>
  <si>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</si>
  <si>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</si>
  <si>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</si>
  <si>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</si>
  <si>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</si>
  <si>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</si>
  <si>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</si>
  <si>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</si>
  <si>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</si>
  <si>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</si>
  <si>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</si>
  <si>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</si>
  <si>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</si>
  <si>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</si>
  <si>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</si>
  <si>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</si>
  <si>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</si>
  <si>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</si>
  <si>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</si>
  <si>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</si>
  <si>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</si>
  <si>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</si>
  <si>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</si>
  <si>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</si>
  <si>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</si>
  <si>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</si>
  <si>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</si>
  <si>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</si>
  <si>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</si>
  <si>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</si>
  <si>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</si>
  <si>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</si>
  <si>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</si>
  <si>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</si>
  <si>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</si>
  <si>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</si>
  <si>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</si>
  <si>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</si>
  <si>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</si>
  <si>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</si>
  <si>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</si>
  <si>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</si>
  <si>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</si>
  <si>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</si>
  <si>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</si>
  <si>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</si>
  <si>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</si>
  <si>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</si>
  <si>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</si>
  <si>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</si>
  <si>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</si>
  <si>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</si>
  <si>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</si>
  <si>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</si>
  <si>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</si>
  <si>
    <t>31**</t>
  </si>
  <si>
    <t>**  În intervalul orar 00:00-16:59, valorile NTC pe direcțiile RO-&gt;UA și RO-&gt;MD vor fi de 405 MW, iar pe direcțiile UA-&gt;RO și MD-&gt;RO vor fi de 144 MW.</t>
  </si>
  <si>
    <t>RO =&gt;MD*</t>
  </si>
  <si>
    <t>Prognoza valorilor NTC saptamanale iunie 2026 [MW]</t>
  </si>
  <si>
    <t>Forecast of weekly NTC values June 2026 [MW]</t>
  </si>
  <si>
    <t>01-07.06</t>
  </si>
  <si>
    <t>08-14.06</t>
  </si>
  <si>
    <t>15-21.06</t>
  </si>
  <si>
    <t>22-28.06</t>
  </si>
  <si>
    <t>29.06-05.07</t>
  </si>
  <si>
    <t>* Valori propuse de Transelectrica pentru armonizare cu Ukrenergo pe granita RO-UA și cu Moldelectrica pe granița RO-MD. În intervalul orar 8-17, valorile NTC pe direcția UA-&gt;RO și MD-&gt;RO vor fi de 216 MW.</t>
  </si>
  <si>
    <t>15**</t>
  </si>
  <si>
    <t>16**</t>
  </si>
  <si>
    <t>17**</t>
  </si>
  <si>
    <t>18**</t>
  </si>
  <si>
    <t>19**</t>
  </si>
  <si>
    <t>20***</t>
  </si>
  <si>
    <t>21***</t>
  </si>
  <si>
    <t>** În intervalul orar 8-17, valorile NTC pe direcția UA-&gt;RO și MD-&gt;RO vor fi de 207 MW.</t>
  </si>
  <si>
    <t>*** În intervalul orar 8-17, valorile NTC pe direcția UA-&gt;RO și MD-&gt;RO vor fi de 172 MW.</t>
  </si>
  <si>
    <t>22-28.06*)</t>
  </si>
  <si>
    <t>*) În intervalul orar 8-17, valorile NTC pe direcția UA-&gt;RO și MD-&gt;RO vor fi de 142 MW.</t>
  </si>
  <si>
    <t>RO =&gt;UA</t>
  </si>
  <si>
    <t>01-07.06*</t>
  </si>
  <si>
    <t>08-14.06*</t>
  </si>
  <si>
    <t>UA =&gt;RO</t>
  </si>
  <si>
    <t>MD =&gt;RO</t>
  </si>
  <si>
    <t>Prognoza valorilor NTC saptamanale iulie 2026 [MW]</t>
  </si>
  <si>
    <t>Forecast of weekly NTC values July 2026 [MW]</t>
  </si>
  <si>
    <t>06-12.07</t>
  </si>
  <si>
    <t>13-19.07</t>
  </si>
  <si>
    <t>20-26.07</t>
  </si>
  <si>
    <t>27.07-02.08</t>
  </si>
  <si>
    <t>**) În intervalul orar 8-17, valorile NTC pe direcția UA-&gt;RO și MD-&gt;RO vor fi de 171 MW.</t>
  </si>
  <si>
    <t>29**)</t>
  </si>
  <si>
    <t>30**)</t>
  </si>
  <si>
    <t>1)*</t>
  </si>
  <si>
    <t>2)*</t>
  </si>
  <si>
    <t>3)*</t>
  </si>
  <si>
    <t>4)*</t>
  </si>
  <si>
    <t>5)**</t>
  </si>
  <si>
    <t>)** În intervalul orar 20-23:59, valorile NTC pe direcția UA-&gt;RO și MD-&gt;RO vor fi de 150 MW.</t>
  </si>
  <si>
    <t>** În intervalul orar 8-17, valorile NTC pe direcția UA-&gt;RO și MD-&gt;RO vor fi de 171 MW.</t>
  </si>
  <si>
    <t xml:space="preserve">* Valori propuse de Transelectrica pentru armonizare cu Ukrenergo pe granita RO-UA și cu Moldelectrica pe granița RO-MD. </t>
  </si>
  <si>
    <t>29**</t>
  </si>
  <si>
    <t>30**</t>
  </si>
  <si>
    <t>)* În intervalul orar 8-17, valorile NTC pe direcția UA-&gt;RO și MD-&gt;RO vor fi de 180 MW.</t>
  </si>
  <si>
    <t>*** În intervalul orar 8-17, valorile NTC pe direcția UA-&gt;RO și MD-&gt;RO vor fi de 180 MW.</t>
  </si>
  <si>
    <t>*) În intervalul orar 8-17, valorile NTC pe direcția UA-&gt;RO și MD-&gt;RO vor fi de 150 MW.</t>
  </si>
  <si>
    <t>3***</t>
  </si>
  <si>
    <t>1***</t>
  </si>
  <si>
    <t>2***</t>
  </si>
  <si>
    <t>4*)</t>
  </si>
  <si>
    <t>5*)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</si>
</sst>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thickBot="1" x14ac:dyDescent="0.3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36" ht="26.25" customHeight="1" thickBot="1" x14ac:dyDescent="0.3">
      <c r="A3" s="1" t="s">
        <v>2</v>
      </c>
      <c r="B3" s="101" t="s">
        <v>3</v>
      </c>
      <c r="C3" s="102"/>
      <c r="D3" s="102"/>
      <c r="E3" s="102"/>
      <c r="F3" s="102"/>
      <c r="G3" s="102"/>
      <c r="H3" s="103"/>
      <c r="I3" s="101" t="s">
        <v>4</v>
      </c>
      <c r="J3" s="102"/>
      <c r="K3" s="102"/>
      <c r="L3" s="102"/>
      <c r="M3" s="102"/>
      <c r="N3" s="102"/>
      <c r="O3" s="103"/>
      <c r="P3" s="104" t="s">
        <v>5</v>
      </c>
      <c r="Q3" s="105"/>
      <c r="R3" s="105"/>
      <c r="S3" s="105"/>
      <c r="T3" s="105"/>
      <c r="U3" s="105"/>
      <c r="V3" s="106"/>
      <c r="W3" s="102" t="s">
        <v>6</v>
      </c>
      <c r="X3" s="102"/>
      <c r="Y3" s="102"/>
      <c r="Z3" s="102"/>
      <c r="AA3" s="102"/>
      <c r="AB3" s="102"/>
      <c r="AC3" s="102"/>
      <c r="AD3" s="101" t="s">
        <v>7</v>
      </c>
      <c r="AE3" s="102"/>
      <c r="AF3" s="102"/>
      <c r="AG3" s="102"/>
      <c r="AH3" s="102"/>
      <c r="AI3" s="102"/>
      <c r="AJ3" s="103"/>
    </row>
    <row r="4" spans="1:36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7"/>
      <c r="W4" s="113"/>
      <c r="X4" s="113"/>
      <c r="Y4" s="113"/>
      <c r="Z4" s="113"/>
      <c r="AA4" s="113"/>
      <c r="AB4" s="113"/>
      <c r="AC4" s="113"/>
      <c r="AD4" s="112"/>
      <c r="AE4" s="113"/>
      <c r="AF4" s="113"/>
      <c r="AG4" s="113"/>
      <c r="AH4" s="113"/>
      <c r="AI4" s="113"/>
      <c r="AJ4" s="114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58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07" t="s">
        <v>3</v>
      </c>
      <c r="C24" s="108"/>
      <c r="D24" s="108"/>
      <c r="E24" s="109"/>
      <c r="F24" s="107" t="s">
        <v>4</v>
      </c>
      <c r="G24" s="108"/>
      <c r="H24" s="108"/>
      <c r="I24" s="109"/>
      <c r="J24" s="107" t="s">
        <v>5</v>
      </c>
      <c r="K24" s="110"/>
      <c r="L24" s="110"/>
      <c r="M24" s="111"/>
      <c r="N24" s="107" t="s">
        <v>6</v>
      </c>
      <c r="O24" s="108"/>
      <c r="P24" s="108"/>
      <c r="Q24" s="109"/>
      <c r="R24" s="107" t="s">
        <v>7</v>
      </c>
      <c r="S24" s="108"/>
      <c r="T24" s="108"/>
      <c r="U24" s="109"/>
      <c r="X24" s="51" t="s">
        <v>21</v>
      </c>
    </row>
    <row r="25" spans="1:39" ht="18" customHeight="1" thickBot="1" x14ac:dyDescent="0.3">
      <c r="A25" s="11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R25" s="122" t="s">
        <v>30</v>
      </c>
      <c r="S25" s="123"/>
      <c r="T25" s="123"/>
      <c r="U25" s="124"/>
      <c r="X25" s="52" t="s">
        <v>22</v>
      </c>
    </row>
    <row r="26" spans="1:39" ht="18.75" customHeight="1" thickBot="1" x14ac:dyDescent="0.3">
      <c r="A26" s="17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R26" s="119" t="s">
        <v>30</v>
      </c>
      <c r="S26" s="120"/>
      <c r="T26" s="120"/>
      <c r="U26" s="121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R28" s="126">
        <v>100</v>
      </c>
      <c r="S28" s="123"/>
      <c r="T28" s="123"/>
      <c r="U28" s="124"/>
      <c r="Z28" s="55"/>
      <c r="AB28" s="55"/>
      <c r="AD28" s="55"/>
    </row>
    <row r="29" spans="1:39" ht="18" customHeight="1" thickBot="1" x14ac:dyDescent="0.3">
      <c r="A29" s="17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R29" s="125">
        <v>100</v>
      </c>
      <c r="S29" s="120"/>
      <c r="T29" s="120"/>
      <c r="U29" s="121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26">
        <v>100</v>
      </c>
      <c r="C31" s="123"/>
      <c r="D31" s="123"/>
      <c r="E31" s="124"/>
      <c r="F31" s="126">
        <v>100</v>
      </c>
      <c r="G31" s="123"/>
      <c r="H31" s="123"/>
      <c r="I31" s="124"/>
      <c r="J31" s="126">
        <v>100</v>
      </c>
      <c r="K31" s="123"/>
      <c r="L31" s="123"/>
      <c r="M31" s="124"/>
      <c r="N31" s="126">
        <v>100</v>
      </c>
      <c r="O31" s="123"/>
      <c r="P31" s="123"/>
      <c r="Q31" s="124"/>
      <c r="R31" s="126">
        <v>100</v>
      </c>
      <c r="S31" s="123"/>
      <c r="T31" s="123"/>
      <c r="U31" s="124"/>
      <c r="Z31" s="55"/>
    </row>
    <row r="32" spans="1:39" ht="18" customHeight="1" thickBot="1" x14ac:dyDescent="0.3">
      <c r="A32" s="17" t="s">
        <v>25</v>
      </c>
      <c r="B32" s="125">
        <v>100</v>
      </c>
      <c r="C32" s="120"/>
      <c r="D32" s="120"/>
      <c r="E32" s="121"/>
      <c r="F32" s="125">
        <v>100</v>
      </c>
      <c r="G32" s="120"/>
      <c r="H32" s="120"/>
      <c r="I32" s="121"/>
      <c r="J32" s="125">
        <v>100</v>
      </c>
      <c r="K32" s="120"/>
      <c r="L32" s="120"/>
      <c r="M32" s="121"/>
      <c r="N32" s="125">
        <v>100</v>
      </c>
      <c r="O32" s="120"/>
      <c r="P32" s="120"/>
      <c r="Q32" s="121"/>
      <c r="R32" s="125">
        <v>100</v>
      </c>
      <c r="S32" s="120"/>
      <c r="T32" s="120"/>
      <c r="U32" s="12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26">
        <v>50</v>
      </c>
      <c r="C34" s="123"/>
      <c r="D34" s="123"/>
      <c r="E34" s="124"/>
      <c r="F34" s="126">
        <v>65</v>
      </c>
      <c r="G34" s="123"/>
      <c r="H34" s="123"/>
      <c r="I34" s="124"/>
      <c r="J34" s="126">
        <v>70</v>
      </c>
      <c r="K34" s="123"/>
      <c r="L34" s="123"/>
      <c r="M34" s="124"/>
      <c r="N34" s="126">
        <v>48</v>
      </c>
      <c r="O34" s="123"/>
      <c r="P34" s="123"/>
      <c r="Q34" s="124"/>
      <c r="R34" s="126">
        <v>65</v>
      </c>
      <c r="S34" s="123"/>
      <c r="T34" s="123"/>
      <c r="U34" s="124"/>
    </row>
    <row r="35" spans="1:21" ht="18" customHeight="1" thickBot="1" x14ac:dyDescent="0.3">
      <c r="A35" s="17" t="s">
        <v>27</v>
      </c>
      <c r="B35" s="125">
        <v>0</v>
      </c>
      <c r="C35" s="120"/>
      <c r="D35" s="120"/>
      <c r="E35" s="121"/>
      <c r="F35" s="125">
        <v>0</v>
      </c>
      <c r="G35" s="120"/>
      <c r="H35" s="120"/>
      <c r="I35" s="121"/>
      <c r="J35" s="125">
        <v>0</v>
      </c>
      <c r="K35" s="120"/>
      <c r="L35" s="120"/>
      <c r="M35" s="121"/>
      <c r="N35" s="125">
        <v>0</v>
      </c>
      <c r="O35" s="120"/>
      <c r="P35" s="120"/>
      <c r="Q35" s="121"/>
      <c r="R35" s="125">
        <v>0</v>
      </c>
      <c r="S35" s="120"/>
      <c r="T35" s="120"/>
      <c r="U35" s="12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6">
        <v>111</v>
      </c>
      <c r="C37" s="123"/>
      <c r="D37" s="123"/>
      <c r="E37" s="124"/>
      <c r="F37" s="126">
        <v>100</v>
      </c>
      <c r="G37" s="123"/>
      <c r="H37" s="123"/>
      <c r="I37" s="124"/>
      <c r="J37" s="126">
        <v>100</v>
      </c>
      <c r="K37" s="123"/>
      <c r="L37" s="123"/>
      <c r="M37" s="124"/>
      <c r="N37" s="126">
        <v>100</v>
      </c>
      <c r="O37" s="123"/>
      <c r="P37" s="123"/>
      <c r="Q37" s="124"/>
      <c r="R37" s="126">
        <v>100</v>
      </c>
      <c r="S37" s="123"/>
      <c r="T37" s="123"/>
      <c r="U37" s="124"/>
    </row>
    <row r="38" spans="1:21" ht="18.75" customHeight="1" thickBot="1" x14ac:dyDescent="0.3">
      <c r="A38" s="36" t="s">
        <v>28</v>
      </c>
      <c r="B38" s="125">
        <v>100</v>
      </c>
      <c r="C38" s="120"/>
      <c r="D38" s="120"/>
      <c r="E38" s="121"/>
      <c r="F38" s="125">
        <v>100</v>
      </c>
      <c r="G38" s="120"/>
      <c r="H38" s="120"/>
      <c r="I38" s="121"/>
      <c r="J38" s="125">
        <v>100</v>
      </c>
      <c r="K38" s="120"/>
      <c r="L38" s="120"/>
      <c r="M38" s="121"/>
      <c r="N38" s="125">
        <v>100</v>
      </c>
      <c r="O38" s="120"/>
      <c r="P38" s="120"/>
      <c r="Q38" s="121"/>
      <c r="R38" s="125">
        <v>100</v>
      </c>
      <c r="S38" s="120"/>
      <c r="T38" s="120"/>
      <c r="U38" s="12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30">
        <f>(B28+B31+B34+B37)/4</f>
        <v>90.25</v>
      </c>
      <c r="C40" s="131"/>
      <c r="D40" s="131"/>
      <c r="E40" s="132"/>
      <c r="F40" s="130">
        <f>(F28+F31+F34+F37)/4</f>
        <v>91.25</v>
      </c>
      <c r="G40" s="131"/>
      <c r="H40" s="131"/>
      <c r="I40" s="132"/>
      <c r="J40" s="130">
        <f>(J28+J31+J34+J37)/4</f>
        <v>92.5</v>
      </c>
      <c r="K40" s="131"/>
      <c r="L40" s="131"/>
      <c r="M40" s="132"/>
      <c r="N40" s="130">
        <f>(N28+N31+N34+N37)/4</f>
        <v>87</v>
      </c>
      <c r="O40" s="131"/>
      <c r="P40" s="131"/>
      <c r="Q40" s="132"/>
      <c r="R40" s="130">
        <f>(R28+R31+R34+R37)/4</f>
        <v>91.25</v>
      </c>
      <c r="S40" s="131"/>
      <c r="T40" s="131"/>
      <c r="U40" s="132"/>
    </row>
    <row r="41" spans="1:21" ht="18" customHeight="1" thickBot="1" x14ac:dyDescent="0.3">
      <c r="A41" s="17" t="s">
        <v>20</v>
      </c>
      <c r="B41" s="127">
        <f>(B29+B32+B35+B38)/4</f>
        <v>75</v>
      </c>
      <c r="C41" s="128"/>
      <c r="D41" s="128"/>
      <c r="E41" s="129"/>
      <c r="F41" s="127">
        <f>(F29+F32+F35+F38)/4</f>
        <v>75</v>
      </c>
      <c r="G41" s="128"/>
      <c r="H41" s="128"/>
      <c r="I41" s="129"/>
      <c r="J41" s="127">
        <f>(J29+J32+J35+J38)/4</f>
        <v>75</v>
      </c>
      <c r="K41" s="128"/>
      <c r="L41" s="128"/>
      <c r="M41" s="129"/>
      <c r="N41" s="127">
        <f>(N29+N32+N35+N38)/4</f>
        <v>75</v>
      </c>
      <c r="O41" s="128"/>
      <c r="P41" s="128"/>
      <c r="Q41" s="129"/>
      <c r="R41" s="127">
        <f>(R29+R32+R35+R38)/4</f>
        <v>75</v>
      </c>
      <c r="S41" s="128"/>
      <c r="T41" s="128"/>
      <c r="U41" s="129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</row>
    <row r="2" spans="1:29" ht="15.75" thickBot="1" x14ac:dyDescent="0.3">
      <c r="A2" s="100" t="s">
        <v>32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</row>
    <row r="3" spans="1:29" ht="26.25" customHeight="1" thickBot="1" x14ac:dyDescent="0.3">
      <c r="A3" s="1" t="s">
        <v>2</v>
      </c>
      <c r="B3" s="101" t="s">
        <v>33</v>
      </c>
      <c r="C3" s="102"/>
      <c r="D3" s="102"/>
      <c r="E3" s="102"/>
      <c r="F3" s="102"/>
      <c r="G3" s="102"/>
      <c r="H3" s="103"/>
      <c r="I3" s="101" t="s">
        <v>34</v>
      </c>
      <c r="J3" s="102"/>
      <c r="K3" s="102"/>
      <c r="L3" s="102"/>
      <c r="M3" s="102"/>
      <c r="N3" s="102"/>
      <c r="O3" s="103"/>
      <c r="P3" s="104" t="s">
        <v>35</v>
      </c>
      <c r="Q3" s="105"/>
      <c r="R3" s="105"/>
      <c r="S3" s="105"/>
      <c r="T3" s="105"/>
      <c r="U3" s="105"/>
      <c r="V3" s="106"/>
      <c r="W3" s="101" t="s">
        <v>36</v>
      </c>
      <c r="X3" s="102"/>
      <c r="Y3" s="102"/>
      <c r="Z3" s="102"/>
      <c r="AA3" s="102"/>
      <c r="AB3" s="102"/>
      <c r="AC3" s="103"/>
    </row>
    <row r="4" spans="1:29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7"/>
      <c r="W4" s="112"/>
      <c r="X4" s="113"/>
      <c r="Y4" s="113"/>
      <c r="Z4" s="113"/>
      <c r="AA4" s="113"/>
      <c r="AB4" s="113"/>
      <c r="AC4" s="114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58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07" t="s">
        <v>33</v>
      </c>
      <c r="C24" s="108"/>
      <c r="D24" s="108"/>
      <c r="E24" s="109"/>
      <c r="F24" s="107" t="s">
        <v>34</v>
      </c>
      <c r="G24" s="108"/>
      <c r="H24" s="108"/>
      <c r="I24" s="109"/>
      <c r="J24" s="107" t="s">
        <v>35</v>
      </c>
      <c r="K24" s="110"/>
      <c r="L24" s="110"/>
      <c r="M24" s="111"/>
      <c r="N24" s="107" t="s">
        <v>36</v>
      </c>
      <c r="O24" s="108"/>
      <c r="P24" s="108"/>
      <c r="Q24" s="109"/>
      <c r="T24" s="51" t="s">
        <v>21</v>
      </c>
    </row>
    <row r="25" spans="1:29" ht="18" customHeight="1" thickBot="1" x14ac:dyDescent="0.3">
      <c r="A25" s="59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T25" s="52" t="s">
        <v>22</v>
      </c>
    </row>
    <row r="26" spans="1:29" ht="18.75" customHeight="1" thickBot="1" x14ac:dyDescent="0.3">
      <c r="A26" s="60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V28" s="55"/>
      <c r="X28" s="55"/>
    </row>
    <row r="29" spans="1:29" ht="18" customHeight="1" thickBot="1" x14ac:dyDescent="0.3">
      <c r="A29" s="60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26">
        <v>100</v>
      </c>
      <c r="C31" s="123"/>
      <c r="D31" s="123"/>
      <c r="E31" s="124"/>
      <c r="F31" s="126">
        <v>100</v>
      </c>
      <c r="G31" s="123"/>
      <c r="H31" s="123"/>
      <c r="I31" s="124"/>
      <c r="J31" s="126">
        <v>100</v>
      </c>
      <c r="K31" s="123"/>
      <c r="L31" s="123"/>
      <c r="M31" s="124"/>
      <c r="N31" s="126">
        <v>100</v>
      </c>
      <c r="O31" s="123"/>
      <c r="P31" s="123"/>
      <c r="Q31" s="124"/>
      <c r="V31" s="55"/>
    </row>
    <row r="32" spans="1:29" ht="18" customHeight="1" thickBot="1" x14ac:dyDescent="0.3">
      <c r="A32" s="60" t="s">
        <v>25</v>
      </c>
      <c r="B32" s="125">
        <v>100</v>
      </c>
      <c r="C32" s="120"/>
      <c r="D32" s="120"/>
      <c r="E32" s="121"/>
      <c r="F32" s="125">
        <v>100</v>
      </c>
      <c r="G32" s="120"/>
      <c r="H32" s="120"/>
      <c r="I32" s="121"/>
      <c r="J32" s="125">
        <v>100</v>
      </c>
      <c r="K32" s="120"/>
      <c r="L32" s="120"/>
      <c r="M32" s="121"/>
      <c r="N32" s="125">
        <v>100</v>
      </c>
      <c r="O32" s="120"/>
      <c r="P32" s="120"/>
      <c r="Q32" s="121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26">
        <v>62</v>
      </c>
      <c r="C34" s="123"/>
      <c r="D34" s="123"/>
      <c r="E34" s="124"/>
      <c r="F34" s="126">
        <v>68</v>
      </c>
      <c r="G34" s="123"/>
      <c r="H34" s="123"/>
      <c r="I34" s="124"/>
      <c r="J34" s="126">
        <v>100</v>
      </c>
      <c r="K34" s="123"/>
      <c r="L34" s="123"/>
      <c r="M34" s="124"/>
      <c r="N34" s="126">
        <v>68</v>
      </c>
      <c r="O34" s="123"/>
      <c r="P34" s="123"/>
      <c r="Q34" s="124"/>
    </row>
    <row r="35" spans="1:17" ht="18" customHeight="1" thickBot="1" x14ac:dyDescent="0.3">
      <c r="A35" s="60" t="s">
        <v>27</v>
      </c>
      <c r="B35" s="125">
        <v>0</v>
      </c>
      <c r="C35" s="120"/>
      <c r="D35" s="120"/>
      <c r="E35" s="121"/>
      <c r="F35" s="125">
        <v>0</v>
      </c>
      <c r="G35" s="120"/>
      <c r="H35" s="120"/>
      <c r="I35" s="121"/>
      <c r="J35" s="125">
        <v>0</v>
      </c>
      <c r="K35" s="120"/>
      <c r="L35" s="120"/>
      <c r="M35" s="121"/>
      <c r="N35" s="125">
        <v>0</v>
      </c>
      <c r="O35" s="120"/>
      <c r="P35" s="120"/>
      <c r="Q35" s="121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26">
        <v>100</v>
      </c>
      <c r="C37" s="123"/>
      <c r="D37" s="123"/>
      <c r="E37" s="124"/>
      <c r="F37" s="126">
        <v>100</v>
      </c>
      <c r="G37" s="123"/>
      <c r="H37" s="123"/>
      <c r="I37" s="124"/>
      <c r="J37" s="126">
        <v>100</v>
      </c>
      <c r="K37" s="123"/>
      <c r="L37" s="123"/>
      <c r="M37" s="124"/>
      <c r="N37" s="126">
        <v>100</v>
      </c>
      <c r="O37" s="123"/>
      <c r="P37" s="123"/>
      <c r="Q37" s="124"/>
    </row>
    <row r="38" spans="1:17" ht="18.75" customHeight="1" thickBot="1" x14ac:dyDescent="0.3">
      <c r="A38" s="36" t="s">
        <v>28</v>
      </c>
      <c r="B38" s="125">
        <v>100</v>
      </c>
      <c r="C38" s="120"/>
      <c r="D38" s="120"/>
      <c r="E38" s="121"/>
      <c r="F38" s="125">
        <v>107</v>
      </c>
      <c r="G38" s="120"/>
      <c r="H38" s="120"/>
      <c r="I38" s="121"/>
      <c r="J38" s="125">
        <v>100</v>
      </c>
      <c r="K38" s="120"/>
      <c r="L38" s="120"/>
      <c r="M38" s="121"/>
      <c r="N38" s="125">
        <v>100</v>
      </c>
      <c r="O38" s="120"/>
      <c r="P38" s="120"/>
      <c r="Q38" s="121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30">
        <f>(B28+B31+B34+B37)/4</f>
        <v>90.5</v>
      </c>
      <c r="C40" s="131"/>
      <c r="D40" s="131"/>
      <c r="E40" s="132"/>
      <c r="F40" s="130">
        <f>(F28+F31+F34+F37)/4</f>
        <v>92</v>
      </c>
      <c r="G40" s="131"/>
      <c r="H40" s="131"/>
      <c r="I40" s="132"/>
      <c r="J40" s="130">
        <f>(J28+J31+J34+J37)/4</f>
        <v>100</v>
      </c>
      <c r="K40" s="131"/>
      <c r="L40" s="131"/>
      <c r="M40" s="132"/>
      <c r="N40" s="130">
        <f>(N28+N31+N34+N37)/4</f>
        <v>92</v>
      </c>
      <c r="O40" s="131"/>
      <c r="P40" s="131"/>
      <c r="Q40" s="132"/>
    </row>
    <row r="41" spans="1:17" ht="18" customHeight="1" thickBot="1" x14ac:dyDescent="0.3">
      <c r="A41" s="60" t="s">
        <v>20</v>
      </c>
      <c r="B41" s="127">
        <f>(B29+B32+B35+B38)/4</f>
        <v>75</v>
      </c>
      <c r="C41" s="128"/>
      <c r="D41" s="128"/>
      <c r="E41" s="129"/>
      <c r="F41" s="127">
        <f>(F29+F32+F35+F38)/4</f>
        <v>76.75</v>
      </c>
      <c r="G41" s="128"/>
      <c r="H41" s="128"/>
      <c r="I41" s="129"/>
      <c r="J41" s="127">
        <f>(J29+J32+J35+J38)/4</f>
        <v>75</v>
      </c>
      <c r="K41" s="128"/>
      <c r="L41" s="128"/>
      <c r="M41" s="129"/>
      <c r="N41" s="127">
        <f>(N29+N32+N35+N38)/4</f>
        <v>75</v>
      </c>
      <c r="O41" s="128"/>
      <c r="P41" s="128"/>
      <c r="Q41" s="129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9" t="s">
        <v>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</row>
    <row r="2" spans="1:43" ht="15.75" thickBot="1" x14ac:dyDescent="0.3">
      <c r="A2" s="100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</row>
    <row r="3" spans="1:43" ht="26.25" customHeight="1" thickBot="1" x14ac:dyDescent="0.3">
      <c r="A3" s="1" t="s">
        <v>2</v>
      </c>
      <c r="B3" s="101" t="s">
        <v>36</v>
      </c>
      <c r="C3" s="102"/>
      <c r="D3" s="102"/>
      <c r="E3" s="102"/>
      <c r="F3" s="102"/>
      <c r="G3" s="102"/>
      <c r="H3" s="103"/>
      <c r="I3" s="101" t="s">
        <v>37</v>
      </c>
      <c r="J3" s="102"/>
      <c r="K3" s="102"/>
      <c r="L3" s="102"/>
      <c r="M3" s="102"/>
      <c r="N3" s="102"/>
      <c r="O3" s="103"/>
      <c r="P3" s="104" t="s">
        <v>38</v>
      </c>
      <c r="Q3" s="105"/>
      <c r="R3" s="105"/>
      <c r="S3" s="105"/>
      <c r="T3" s="105"/>
      <c r="U3" s="105"/>
      <c r="V3" s="105"/>
      <c r="W3" s="133" t="s">
        <v>39</v>
      </c>
      <c r="X3" s="134"/>
      <c r="Y3" s="134"/>
      <c r="Z3" s="134"/>
      <c r="AA3" s="134"/>
      <c r="AB3" s="134"/>
      <c r="AC3" s="135"/>
      <c r="AD3" s="134" t="s">
        <v>42</v>
      </c>
      <c r="AE3" s="134"/>
      <c r="AF3" s="134"/>
      <c r="AG3" s="134"/>
      <c r="AH3" s="134"/>
      <c r="AI3" s="134"/>
      <c r="AJ3" s="135"/>
      <c r="AK3" s="101" t="s">
        <v>43</v>
      </c>
      <c r="AL3" s="102"/>
      <c r="AM3" s="102"/>
      <c r="AN3" s="102"/>
      <c r="AO3" s="102"/>
      <c r="AP3" s="102"/>
      <c r="AQ3" s="103"/>
    </row>
    <row r="4" spans="1:43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6"/>
      <c r="W4" s="118"/>
      <c r="X4" s="116"/>
      <c r="Y4" s="116"/>
      <c r="Z4" s="116"/>
      <c r="AA4" s="116"/>
      <c r="AB4" s="116"/>
      <c r="AC4" s="117"/>
      <c r="AD4" s="116"/>
      <c r="AE4" s="116"/>
      <c r="AF4" s="116"/>
      <c r="AG4" s="116"/>
      <c r="AH4" s="116"/>
      <c r="AI4" s="116"/>
      <c r="AJ4" s="117"/>
      <c r="AK4" s="112"/>
      <c r="AL4" s="113"/>
      <c r="AM4" s="113"/>
      <c r="AN4" s="113"/>
      <c r="AO4" s="113"/>
      <c r="AP4" s="113"/>
      <c r="AQ4" s="114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58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07" t="s">
        <v>36</v>
      </c>
      <c r="C24" s="108"/>
      <c r="D24" s="108"/>
      <c r="E24" s="109"/>
      <c r="F24" s="107" t="s">
        <v>37</v>
      </c>
      <c r="G24" s="108"/>
      <c r="H24" s="108"/>
      <c r="I24" s="109"/>
      <c r="J24" s="107" t="s">
        <v>38</v>
      </c>
      <c r="K24" s="110"/>
      <c r="L24" s="110"/>
      <c r="M24" s="111"/>
      <c r="N24" s="107" t="s">
        <v>39</v>
      </c>
      <c r="O24" s="110"/>
      <c r="P24" s="110"/>
      <c r="Q24" s="110"/>
      <c r="R24" s="107" t="s">
        <v>42</v>
      </c>
      <c r="S24" s="110"/>
      <c r="T24" s="110"/>
      <c r="U24" s="111"/>
      <c r="V24" s="107" t="s">
        <v>43</v>
      </c>
      <c r="W24" s="108"/>
      <c r="X24" s="108"/>
      <c r="Y24" s="109"/>
      <c r="AB24" s="51" t="s">
        <v>21</v>
      </c>
    </row>
    <row r="25" spans="1:50" ht="18" customHeight="1" thickBot="1" x14ac:dyDescent="0.3">
      <c r="A25" s="62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R25" s="122" t="s">
        <v>30</v>
      </c>
      <c r="S25" s="123"/>
      <c r="T25" s="123"/>
      <c r="U25" s="124"/>
      <c r="V25" s="122" t="s">
        <v>30</v>
      </c>
      <c r="W25" s="123"/>
      <c r="X25" s="123"/>
      <c r="Y25" s="124"/>
      <c r="AB25" s="52" t="s">
        <v>22</v>
      </c>
    </row>
    <row r="26" spans="1:50" ht="18.75" customHeight="1" thickBot="1" x14ac:dyDescent="0.3">
      <c r="A26" s="63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R26" s="119" t="s">
        <v>30</v>
      </c>
      <c r="S26" s="120"/>
      <c r="T26" s="120"/>
      <c r="U26" s="121"/>
      <c r="V26" s="119" t="s">
        <v>30</v>
      </c>
      <c r="W26" s="120"/>
      <c r="X26" s="120"/>
      <c r="Y26" s="121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R28" s="126">
        <v>100</v>
      </c>
      <c r="S28" s="123"/>
      <c r="T28" s="123"/>
      <c r="U28" s="124"/>
      <c r="V28" s="126">
        <v>100</v>
      </c>
      <c r="W28" s="123"/>
      <c r="X28" s="123"/>
      <c r="Y28" s="124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R29" s="125">
        <v>100</v>
      </c>
      <c r="S29" s="120"/>
      <c r="T29" s="120"/>
      <c r="U29" s="121"/>
      <c r="V29" s="125">
        <v>100</v>
      </c>
      <c r="W29" s="120"/>
      <c r="X29" s="120"/>
      <c r="Y29" s="121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26">
        <v>100</v>
      </c>
      <c r="C31" s="123"/>
      <c r="D31" s="123"/>
      <c r="E31" s="124"/>
      <c r="F31" s="126">
        <v>100</v>
      </c>
      <c r="G31" s="123"/>
      <c r="H31" s="123"/>
      <c r="I31" s="124"/>
      <c r="J31" s="126">
        <f>1900/1900*100</f>
        <v>100</v>
      </c>
      <c r="K31" s="123"/>
      <c r="L31" s="123"/>
      <c r="M31" s="124"/>
      <c r="N31" s="126">
        <v>100</v>
      </c>
      <c r="O31" s="123"/>
      <c r="P31" s="123"/>
      <c r="Q31" s="124"/>
      <c r="R31" s="126">
        <v>100</v>
      </c>
      <c r="S31" s="123"/>
      <c r="T31" s="123"/>
      <c r="U31" s="124"/>
      <c r="V31" s="126">
        <v>100</v>
      </c>
      <c r="W31" s="123"/>
      <c r="X31" s="123"/>
      <c r="Y31" s="124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25">
        <v>100</v>
      </c>
      <c r="C32" s="120"/>
      <c r="D32" s="120"/>
      <c r="E32" s="121"/>
      <c r="F32" s="125">
        <v>100</v>
      </c>
      <c r="G32" s="120"/>
      <c r="H32" s="120"/>
      <c r="I32" s="121"/>
      <c r="J32" s="125">
        <f>1900/1900*100</f>
        <v>100</v>
      </c>
      <c r="K32" s="120"/>
      <c r="L32" s="120"/>
      <c r="M32" s="121"/>
      <c r="N32" s="125">
        <v>100</v>
      </c>
      <c r="O32" s="120"/>
      <c r="P32" s="120"/>
      <c r="Q32" s="121"/>
      <c r="R32" s="125">
        <v>100</v>
      </c>
      <c r="S32" s="120"/>
      <c r="T32" s="120"/>
      <c r="U32" s="121"/>
      <c r="V32" s="125">
        <v>100</v>
      </c>
      <c r="W32" s="120"/>
      <c r="X32" s="120"/>
      <c r="Y32" s="121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26">
        <v>68</v>
      </c>
      <c r="C34" s="123"/>
      <c r="D34" s="123"/>
      <c r="E34" s="124"/>
      <c r="F34" s="126">
        <v>44</v>
      </c>
      <c r="G34" s="123"/>
      <c r="H34" s="123"/>
      <c r="I34" s="124"/>
      <c r="J34" s="130">
        <f>111/367*100</f>
        <v>30.245231607629432</v>
      </c>
      <c r="K34" s="131"/>
      <c r="L34" s="131"/>
      <c r="M34" s="132"/>
      <c r="N34" s="126">
        <v>100</v>
      </c>
      <c r="O34" s="123"/>
      <c r="P34" s="123"/>
      <c r="Q34" s="124"/>
      <c r="R34" s="126">
        <v>100</v>
      </c>
      <c r="S34" s="123"/>
      <c r="T34" s="123"/>
      <c r="U34" s="124"/>
      <c r="V34" s="126">
        <v>100</v>
      </c>
      <c r="W34" s="123"/>
      <c r="X34" s="123"/>
      <c r="Y34" s="124"/>
    </row>
    <row r="35" spans="1:25" ht="18" customHeight="1" thickBot="1" x14ac:dyDescent="0.3">
      <c r="A35" s="63" t="s">
        <v>27</v>
      </c>
      <c r="B35" s="125">
        <v>0</v>
      </c>
      <c r="C35" s="120"/>
      <c r="D35" s="120"/>
      <c r="E35" s="121"/>
      <c r="F35" s="125">
        <v>0</v>
      </c>
      <c r="G35" s="120"/>
      <c r="H35" s="120"/>
      <c r="I35" s="121"/>
      <c r="J35" s="125">
        <v>0</v>
      </c>
      <c r="K35" s="120"/>
      <c r="L35" s="120"/>
      <c r="M35" s="121"/>
      <c r="N35" s="125">
        <v>0</v>
      </c>
      <c r="O35" s="120"/>
      <c r="P35" s="120"/>
      <c r="Q35" s="121"/>
      <c r="R35" s="125">
        <v>0</v>
      </c>
      <c r="S35" s="120"/>
      <c r="T35" s="120"/>
      <c r="U35" s="121"/>
      <c r="V35" s="125">
        <v>0</v>
      </c>
      <c r="W35" s="120"/>
      <c r="X35" s="120"/>
      <c r="Y35" s="121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26">
        <v>100</v>
      </c>
      <c r="C37" s="123"/>
      <c r="D37" s="123"/>
      <c r="E37" s="124"/>
      <c r="F37" s="126">
        <v>103</v>
      </c>
      <c r="G37" s="123"/>
      <c r="H37" s="123"/>
      <c r="I37" s="124"/>
      <c r="J37" s="126">
        <v>100</v>
      </c>
      <c r="K37" s="123"/>
      <c r="L37" s="123"/>
      <c r="M37" s="124"/>
      <c r="N37" s="126">
        <v>100</v>
      </c>
      <c r="O37" s="123"/>
      <c r="P37" s="123"/>
      <c r="Q37" s="124"/>
      <c r="R37" s="130">
        <f>10/337*100</f>
        <v>2.9673590504451042</v>
      </c>
      <c r="S37" s="131"/>
      <c r="T37" s="131"/>
      <c r="U37" s="132"/>
      <c r="V37" s="126">
        <v>100</v>
      </c>
      <c r="W37" s="123"/>
      <c r="X37" s="123"/>
      <c r="Y37" s="124"/>
    </row>
    <row r="38" spans="1:25" ht="18.75" customHeight="1" thickBot="1" x14ac:dyDescent="0.3">
      <c r="A38" s="36" t="s">
        <v>28</v>
      </c>
      <c r="B38" s="125">
        <v>100</v>
      </c>
      <c r="C38" s="120"/>
      <c r="D38" s="120"/>
      <c r="E38" s="121"/>
      <c r="F38" s="125">
        <v>0</v>
      </c>
      <c r="G38" s="120"/>
      <c r="H38" s="120"/>
      <c r="I38" s="121"/>
      <c r="J38" s="125">
        <v>100</v>
      </c>
      <c r="K38" s="120"/>
      <c r="L38" s="120"/>
      <c r="M38" s="121"/>
      <c r="N38" s="125">
        <v>0</v>
      </c>
      <c r="O38" s="120"/>
      <c r="P38" s="120"/>
      <c r="Q38" s="121"/>
      <c r="R38" s="125">
        <v>0</v>
      </c>
      <c r="S38" s="120"/>
      <c r="T38" s="120"/>
      <c r="U38" s="121"/>
      <c r="V38" s="125">
        <v>0</v>
      </c>
      <c r="W38" s="120"/>
      <c r="X38" s="120"/>
      <c r="Y38" s="121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30">
        <f>(B28+B31+B34+B37)/4</f>
        <v>92</v>
      </c>
      <c r="C40" s="131"/>
      <c r="D40" s="131"/>
      <c r="E40" s="132"/>
      <c r="F40" s="130">
        <f>(F28+F31+F34+F37)/4</f>
        <v>86.75</v>
      </c>
      <c r="G40" s="131"/>
      <c r="H40" s="131"/>
      <c r="I40" s="132"/>
      <c r="J40" s="130">
        <f>(J28+J31+J34+J37)/4</f>
        <v>82.561307901907355</v>
      </c>
      <c r="K40" s="131"/>
      <c r="L40" s="131"/>
      <c r="M40" s="132"/>
      <c r="N40" s="130">
        <f>(N28+N31+N34+N37)/4</f>
        <v>100</v>
      </c>
      <c r="O40" s="131"/>
      <c r="P40" s="131"/>
      <c r="Q40" s="132"/>
      <c r="R40" s="130">
        <f>(R28+R31+R34+R37)/4</f>
        <v>75.741839762611278</v>
      </c>
      <c r="S40" s="131"/>
      <c r="T40" s="131"/>
      <c r="U40" s="132"/>
      <c r="V40" s="130">
        <f>(V28+V31+V34+V37)/4</f>
        <v>100</v>
      </c>
      <c r="W40" s="131"/>
      <c r="X40" s="131"/>
      <c r="Y40" s="132"/>
    </row>
    <row r="41" spans="1:25" ht="18" customHeight="1" thickBot="1" x14ac:dyDescent="0.3">
      <c r="A41" s="63" t="s">
        <v>20</v>
      </c>
      <c r="B41" s="127">
        <f>(B29+B32+B35+B38)/4</f>
        <v>75</v>
      </c>
      <c r="C41" s="128"/>
      <c r="D41" s="128"/>
      <c r="E41" s="129"/>
      <c r="F41" s="127">
        <f>(F29+F32+F35+F38)/4</f>
        <v>50</v>
      </c>
      <c r="G41" s="128"/>
      <c r="H41" s="128"/>
      <c r="I41" s="129"/>
      <c r="J41" s="127">
        <f>(J29+J32+J35+J38)/4</f>
        <v>75</v>
      </c>
      <c r="K41" s="128"/>
      <c r="L41" s="128"/>
      <c r="M41" s="129"/>
      <c r="N41" s="127">
        <f>(N29+N32+N35+N38)/4</f>
        <v>50</v>
      </c>
      <c r="O41" s="128"/>
      <c r="P41" s="128"/>
      <c r="Q41" s="129"/>
      <c r="R41" s="127">
        <f>(R29+R32+R35+R38)/4</f>
        <v>50</v>
      </c>
      <c r="S41" s="128"/>
      <c r="T41" s="128"/>
      <c r="U41" s="129"/>
      <c r="V41" s="127">
        <f>(V29+V32+V35+V38)/4</f>
        <v>50</v>
      </c>
      <c r="W41" s="128"/>
      <c r="X41" s="128"/>
      <c r="Y41" s="129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F50" sqref="F50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9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thickBot="1" x14ac:dyDescent="0.3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36" ht="26.25" customHeight="1" thickBot="1" x14ac:dyDescent="0.3">
      <c r="A3" s="1" t="s">
        <v>2</v>
      </c>
      <c r="B3" s="101" t="s">
        <v>43</v>
      </c>
      <c r="C3" s="102"/>
      <c r="D3" s="102"/>
      <c r="E3" s="102"/>
      <c r="F3" s="102"/>
      <c r="G3" s="102"/>
      <c r="H3" s="103"/>
      <c r="I3" s="101" t="s">
        <v>44</v>
      </c>
      <c r="J3" s="102"/>
      <c r="K3" s="102"/>
      <c r="L3" s="102"/>
      <c r="M3" s="102"/>
      <c r="N3" s="102"/>
      <c r="O3" s="103"/>
      <c r="P3" s="104" t="s">
        <v>45</v>
      </c>
      <c r="Q3" s="105"/>
      <c r="R3" s="105"/>
      <c r="S3" s="105"/>
      <c r="T3" s="105"/>
      <c r="U3" s="105"/>
      <c r="V3" s="105"/>
      <c r="W3" s="133" t="s">
        <v>46</v>
      </c>
      <c r="X3" s="134"/>
      <c r="Y3" s="134"/>
      <c r="Z3" s="134"/>
      <c r="AA3" s="134"/>
      <c r="AB3" s="134"/>
      <c r="AC3" s="135"/>
      <c r="AD3" s="134" t="s">
        <v>47</v>
      </c>
      <c r="AE3" s="134"/>
      <c r="AF3" s="134"/>
      <c r="AG3" s="134"/>
      <c r="AH3" s="134"/>
      <c r="AI3" s="134"/>
      <c r="AJ3" s="135"/>
    </row>
    <row r="4" spans="1:36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6"/>
      <c r="W4" s="118"/>
      <c r="X4" s="116"/>
      <c r="Y4" s="116"/>
      <c r="Z4" s="116"/>
      <c r="AA4" s="116"/>
      <c r="AB4" s="116"/>
      <c r="AC4" s="117"/>
      <c r="AD4" s="116"/>
      <c r="AE4" s="116"/>
      <c r="AF4" s="116"/>
      <c r="AG4" s="116"/>
      <c r="AH4" s="116"/>
      <c r="AI4" s="116"/>
      <c r="AJ4" s="117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7" t="s">
        <v>43</v>
      </c>
      <c r="C24" s="108"/>
      <c r="D24" s="108"/>
      <c r="E24" s="109"/>
      <c r="F24" s="107" t="s">
        <v>44</v>
      </c>
      <c r="G24" s="108"/>
      <c r="H24" s="108"/>
      <c r="I24" s="109"/>
      <c r="J24" s="107" t="s">
        <v>45</v>
      </c>
      <c r="K24" s="110"/>
      <c r="L24" s="110"/>
      <c r="M24" s="111"/>
      <c r="N24" s="107" t="s">
        <v>46</v>
      </c>
      <c r="O24" s="110"/>
      <c r="P24" s="110"/>
      <c r="Q24" s="110"/>
      <c r="R24" s="107" t="s">
        <v>47</v>
      </c>
      <c r="S24" s="110"/>
      <c r="T24" s="110"/>
      <c r="U24" s="111"/>
      <c r="X24" s="51" t="s">
        <v>21</v>
      </c>
    </row>
    <row r="25" spans="1:39" ht="18" customHeight="1" thickBot="1" x14ac:dyDescent="0.3">
      <c r="A25" s="86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R25" s="122" t="s">
        <v>30</v>
      </c>
      <c r="S25" s="123"/>
      <c r="T25" s="123"/>
      <c r="U25" s="124"/>
      <c r="X25" s="52" t="s">
        <v>22</v>
      </c>
    </row>
    <row r="26" spans="1:39" ht="18.75" customHeight="1" thickBot="1" x14ac:dyDescent="0.3">
      <c r="A26" s="85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R26" s="119" t="s">
        <v>30</v>
      </c>
      <c r="S26" s="120"/>
      <c r="T26" s="120"/>
      <c r="U26" s="12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R28" s="126">
        <v>100</v>
      </c>
      <c r="S28" s="123"/>
      <c r="T28" s="123"/>
      <c r="U28" s="124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R29" s="125">
        <v>100</v>
      </c>
      <c r="S29" s="120"/>
      <c r="T29" s="120"/>
      <c r="U29" s="12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26">
        <v>100</v>
      </c>
      <c r="C31" s="123"/>
      <c r="D31" s="123"/>
      <c r="E31" s="124"/>
      <c r="F31" s="126">
        <v>100</v>
      </c>
      <c r="G31" s="123"/>
      <c r="H31" s="123"/>
      <c r="I31" s="124"/>
      <c r="J31" s="126">
        <v>100</v>
      </c>
      <c r="K31" s="123"/>
      <c r="L31" s="123"/>
      <c r="M31" s="124"/>
      <c r="N31" s="126">
        <v>100</v>
      </c>
      <c r="O31" s="123"/>
      <c r="P31" s="123"/>
      <c r="Q31" s="124"/>
      <c r="R31" s="126">
        <v>100</v>
      </c>
      <c r="S31" s="123"/>
      <c r="T31" s="123"/>
      <c r="U31" s="124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25">
        <v>100</v>
      </c>
      <c r="C32" s="120"/>
      <c r="D32" s="120"/>
      <c r="E32" s="121"/>
      <c r="F32" s="125">
        <v>100</v>
      </c>
      <c r="G32" s="120"/>
      <c r="H32" s="120"/>
      <c r="I32" s="121"/>
      <c r="J32" s="125">
        <v>100</v>
      </c>
      <c r="K32" s="120"/>
      <c r="L32" s="120"/>
      <c r="M32" s="121"/>
      <c r="N32" s="125">
        <v>100</v>
      </c>
      <c r="O32" s="120"/>
      <c r="P32" s="120"/>
      <c r="Q32" s="121"/>
      <c r="R32" s="125">
        <v>100</v>
      </c>
      <c r="S32" s="120"/>
      <c r="T32" s="120"/>
      <c r="U32" s="12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26">
        <v>100</v>
      </c>
      <c r="C34" s="123"/>
      <c r="D34" s="123"/>
      <c r="E34" s="124"/>
      <c r="F34" s="126">
        <v>100</v>
      </c>
      <c r="G34" s="123"/>
      <c r="H34" s="123"/>
      <c r="I34" s="124"/>
      <c r="J34" s="126">
        <v>100</v>
      </c>
      <c r="K34" s="123"/>
      <c r="L34" s="123"/>
      <c r="M34" s="124"/>
      <c r="N34" s="126">
        <v>100</v>
      </c>
      <c r="O34" s="123"/>
      <c r="P34" s="123"/>
      <c r="Q34" s="124"/>
      <c r="R34" s="126">
        <v>100</v>
      </c>
      <c r="S34" s="123"/>
      <c r="T34" s="123"/>
      <c r="U34" s="124"/>
    </row>
    <row r="35" spans="1:21" ht="18" customHeight="1" thickBot="1" x14ac:dyDescent="0.3">
      <c r="A35" s="85" t="s">
        <v>27</v>
      </c>
      <c r="B35" s="125">
        <v>0</v>
      </c>
      <c r="C35" s="120"/>
      <c r="D35" s="120"/>
      <c r="E35" s="121"/>
      <c r="F35" s="125">
        <v>0</v>
      </c>
      <c r="G35" s="120"/>
      <c r="H35" s="120"/>
      <c r="I35" s="121"/>
      <c r="J35" s="125">
        <v>0</v>
      </c>
      <c r="K35" s="120"/>
      <c r="L35" s="120"/>
      <c r="M35" s="121"/>
      <c r="N35" s="125">
        <v>0</v>
      </c>
      <c r="O35" s="120"/>
      <c r="P35" s="120"/>
      <c r="Q35" s="121"/>
      <c r="R35" s="125">
        <v>0</v>
      </c>
      <c r="S35" s="120"/>
      <c r="T35" s="120"/>
      <c r="U35" s="12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6">
        <v>100</v>
      </c>
      <c r="C37" s="123"/>
      <c r="D37" s="123"/>
      <c r="E37" s="124"/>
      <c r="F37" s="126">
        <v>100</v>
      </c>
      <c r="G37" s="123"/>
      <c r="H37" s="123"/>
      <c r="I37" s="124"/>
      <c r="J37" s="126">
        <v>100</v>
      </c>
      <c r="K37" s="123"/>
      <c r="L37" s="123"/>
      <c r="M37" s="124"/>
      <c r="N37" s="126">
        <v>100</v>
      </c>
      <c r="O37" s="123"/>
      <c r="P37" s="123"/>
      <c r="Q37" s="124"/>
      <c r="R37" s="130">
        <v>100</v>
      </c>
      <c r="S37" s="131"/>
      <c r="T37" s="131"/>
      <c r="U37" s="132"/>
    </row>
    <row r="38" spans="1:21" ht="18.75" customHeight="1" thickBot="1" x14ac:dyDescent="0.3">
      <c r="A38" s="36" t="s">
        <v>28</v>
      </c>
      <c r="B38" s="125">
        <v>0</v>
      </c>
      <c r="C38" s="120"/>
      <c r="D38" s="120"/>
      <c r="E38" s="121"/>
      <c r="F38" s="125">
        <v>0</v>
      </c>
      <c r="G38" s="120"/>
      <c r="H38" s="120"/>
      <c r="I38" s="121"/>
      <c r="J38" s="125">
        <v>0</v>
      </c>
      <c r="K38" s="120"/>
      <c r="L38" s="120"/>
      <c r="M38" s="121"/>
      <c r="N38" s="125">
        <v>0</v>
      </c>
      <c r="O38" s="120"/>
      <c r="P38" s="120"/>
      <c r="Q38" s="121"/>
      <c r="R38" s="125">
        <v>0</v>
      </c>
      <c r="S38" s="120"/>
      <c r="T38" s="120"/>
      <c r="U38" s="12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30">
        <f>(B28+B31+B34+B37)/4</f>
        <v>100</v>
      </c>
      <c r="C40" s="131"/>
      <c r="D40" s="131"/>
      <c r="E40" s="132"/>
      <c r="F40" s="130">
        <f>(F28+F31+F34+F37)/4</f>
        <v>100</v>
      </c>
      <c r="G40" s="131"/>
      <c r="H40" s="131"/>
      <c r="I40" s="132"/>
      <c r="J40" s="130">
        <f>(J28+J31+J34+J37)/4</f>
        <v>100</v>
      </c>
      <c r="K40" s="131"/>
      <c r="L40" s="131"/>
      <c r="M40" s="132"/>
      <c r="N40" s="130">
        <f>(N28+N31+N34+N37)/4</f>
        <v>100</v>
      </c>
      <c r="O40" s="131"/>
      <c r="P40" s="131"/>
      <c r="Q40" s="132"/>
      <c r="R40" s="130">
        <f>(R28+R31+R34+R37)/4</f>
        <v>100</v>
      </c>
      <c r="S40" s="131"/>
      <c r="T40" s="131"/>
      <c r="U40" s="132"/>
    </row>
    <row r="41" spans="1:21" ht="18" customHeight="1" thickBot="1" x14ac:dyDescent="0.3">
      <c r="A41" s="85" t="s">
        <v>20</v>
      </c>
      <c r="B41" s="127">
        <f>(B29+B32+B35+B38)/4</f>
        <v>50</v>
      </c>
      <c r="C41" s="128"/>
      <c r="D41" s="128"/>
      <c r="E41" s="129"/>
      <c r="F41" s="127">
        <f>(F29+F32+F35+F38)/4</f>
        <v>50</v>
      </c>
      <c r="G41" s="128"/>
      <c r="H41" s="128"/>
      <c r="I41" s="129"/>
      <c r="J41" s="127">
        <f>(J29+J32+J35+J38)/4</f>
        <v>50</v>
      </c>
      <c r="K41" s="128"/>
      <c r="L41" s="128"/>
      <c r="M41" s="129"/>
      <c r="N41" s="127">
        <f>(N29+N32+N35+N38)/4</f>
        <v>50</v>
      </c>
      <c r="O41" s="128"/>
      <c r="P41" s="128"/>
      <c r="Q41" s="129"/>
      <c r="R41" s="127">
        <f>(R29+R32+R35+R38)/4</f>
        <v>50</v>
      </c>
      <c r="S41" s="128"/>
      <c r="T41" s="128"/>
      <c r="U41" s="129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zoomScale="70" zoomScaleNormal="70" workbookViewId="0">
      <selection activeCell="Z39" sqref="Z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9" t="s">
        <v>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thickBot="1" x14ac:dyDescent="0.3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36" ht="26.25" customHeight="1" thickBot="1" x14ac:dyDescent="0.3">
      <c r="A3" s="1" t="s">
        <v>2</v>
      </c>
      <c r="B3" s="101" t="s">
        <v>47</v>
      </c>
      <c r="C3" s="102"/>
      <c r="D3" s="102"/>
      <c r="E3" s="102"/>
      <c r="F3" s="102"/>
      <c r="G3" s="102"/>
      <c r="H3" s="103"/>
      <c r="I3" s="101" t="s">
        <v>52</v>
      </c>
      <c r="J3" s="102"/>
      <c r="K3" s="102"/>
      <c r="L3" s="102"/>
      <c r="M3" s="102"/>
      <c r="N3" s="102"/>
      <c r="O3" s="103"/>
      <c r="P3" s="104" t="s">
        <v>53</v>
      </c>
      <c r="Q3" s="105"/>
      <c r="R3" s="105"/>
      <c r="S3" s="105"/>
      <c r="T3" s="105"/>
      <c r="U3" s="105"/>
      <c r="V3" s="105"/>
      <c r="W3" s="133" t="s">
        <v>54</v>
      </c>
      <c r="X3" s="134"/>
      <c r="Y3" s="134"/>
      <c r="Z3" s="134"/>
      <c r="AA3" s="134"/>
      <c r="AB3" s="134"/>
      <c r="AC3" s="135"/>
      <c r="AD3" s="134" t="s">
        <v>55</v>
      </c>
      <c r="AE3" s="134"/>
      <c r="AF3" s="134"/>
      <c r="AG3" s="134"/>
      <c r="AH3" s="134"/>
      <c r="AI3" s="134"/>
      <c r="AJ3" s="135"/>
    </row>
    <row r="4" spans="1:36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6"/>
      <c r="W4" s="118"/>
      <c r="X4" s="116"/>
      <c r="Y4" s="116"/>
      <c r="Z4" s="116"/>
      <c r="AA4" s="116"/>
      <c r="AB4" s="116"/>
      <c r="AC4" s="117"/>
      <c r="AD4" s="116"/>
      <c r="AE4" s="116"/>
      <c r="AF4" s="116"/>
      <c r="AG4" s="116"/>
      <c r="AH4" s="116"/>
      <c r="AI4" s="116"/>
      <c r="AJ4" s="117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 t="s">
        <v>56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>
        <v>405</v>
      </c>
      <c r="AE15" s="15">
        <v>405</v>
      </c>
      <c r="AF15" s="15">
        <v>405</v>
      </c>
      <c r="AG15" s="15">
        <v>405</v>
      </c>
      <c r="AH15" s="15">
        <v>405</v>
      </c>
      <c r="AI15" s="15">
        <v>405</v>
      </c>
      <c r="AJ15" s="15">
        <v>337</v>
      </c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>
        <v>144</v>
      </c>
      <c r="AE16" s="70">
        <v>144</v>
      </c>
      <c r="AF16" s="70">
        <v>144</v>
      </c>
      <c r="AG16" s="70">
        <v>144</v>
      </c>
      <c r="AH16" s="70">
        <v>144</v>
      </c>
      <c r="AI16" s="70">
        <v>144</v>
      </c>
      <c r="AJ16" s="70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>
        <v>405</v>
      </c>
      <c r="AE18" s="12">
        <v>405</v>
      </c>
      <c r="AF18" s="12">
        <v>405</v>
      </c>
      <c r="AG18" s="12">
        <v>405</v>
      </c>
      <c r="AH18" s="12">
        <v>405</v>
      </c>
      <c r="AI18" s="12">
        <v>405</v>
      </c>
      <c r="AJ18" s="12">
        <v>337</v>
      </c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>
        <v>144</v>
      </c>
      <c r="AE19" s="18">
        <v>144</v>
      </c>
      <c r="AF19" s="18">
        <v>144</v>
      </c>
      <c r="AG19" s="18">
        <v>144</v>
      </c>
      <c r="AH19" s="18">
        <v>144</v>
      </c>
      <c r="AI19" s="18">
        <v>144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J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45">
        <f t="shared" si="1"/>
        <v>4710</v>
      </c>
      <c r="AE21" s="45">
        <f t="shared" si="1"/>
        <v>4710</v>
      </c>
      <c r="AF21" s="45">
        <f t="shared" si="1"/>
        <v>4710</v>
      </c>
      <c r="AG21" s="45">
        <f t="shared" si="1"/>
        <v>4710</v>
      </c>
      <c r="AH21" s="45">
        <f t="shared" si="1"/>
        <v>4710</v>
      </c>
      <c r="AI21" s="45">
        <f t="shared" si="1"/>
        <v>4710</v>
      </c>
      <c r="AJ21" s="45">
        <f t="shared" si="1"/>
        <v>4574</v>
      </c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J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>
        <f t="shared" si="2"/>
        <v>4188</v>
      </c>
      <c r="AE22" s="46">
        <f t="shared" si="2"/>
        <v>4188</v>
      </c>
      <c r="AF22" s="46">
        <f t="shared" si="2"/>
        <v>4188</v>
      </c>
      <c r="AG22" s="46">
        <f t="shared" si="2"/>
        <v>4188</v>
      </c>
      <c r="AH22" s="46">
        <f t="shared" si="2"/>
        <v>4188</v>
      </c>
      <c r="AI22" s="46">
        <f t="shared" si="2"/>
        <v>4188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7" t="s">
        <v>47</v>
      </c>
      <c r="C24" s="108"/>
      <c r="D24" s="108"/>
      <c r="E24" s="109"/>
      <c r="F24" s="107" t="s">
        <v>52</v>
      </c>
      <c r="G24" s="108"/>
      <c r="H24" s="108"/>
      <c r="I24" s="109"/>
      <c r="J24" s="107" t="s">
        <v>53</v>
      </c>
      <c r="K24" s="110"/>
      <c r="L24" s="110"/>
      <c r="M24" s="111"/>
      <c r="N24" s="107" t="s">
        <v>54</v>
      </c>
      <c r="O24" s="110"/>
      <c r="P24" s="110"/>
      <c r="Q24" s="110"/>
      <c r="R24" s="107" t="s">
        <v>55</v>
      </c>
      <c r="S24" s="110"/>
      <c r="T24" s="110"/>
      <c r="U24" s="111"/>
      <c r="X24" s="51" t="s">
        <v>21</v>
      </c>
    </row>
    <row r="25" spans="1:39" ht="18" customHeight="1" thickBot="1" x14ac:dyDescent="0.3">
      <c r="A25" s="91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R25" s="122" t="s">
        <v>30</v>
      </c>
      <c r="S25" s="123"/>
      <c r="T25" s="123"/>
      <c r="U25" s="124"/>
      <c r="X25" s="52" t="s">
        <v>22</v>
      </c>
    </row>
    <row r="26" spans="1:39" ht="18.75" customHeight="1" thickBot="1" x14ac:dyDescent="0.3">
      <c r="A26" s="90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R26" s="119" t="s">
        <v>30</v>
      </c>
      <c r="S26" s="120"/>
      <c r="T26" s="120"/>
      <c r="U26" s="12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R28" s="126">
        <v>100</v>
      </c>
      <c r="S28" s="123"/>
      <c r="T28" s="123"/>
      <c r="U28" s="124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R29" s="125">
        <v>100</v>
      </c>
      <c r="S29" s="120"/>
      <c r="T29" s="120"/>
      <c r="U29" s="12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8"/>
      <c r="R30" s="57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26">
        <v>100</v>
      </c>
      <c r="C31" s="123"/>
      <c r="D31" s="123"/>
      <c r="E31" s="124"/>
      <c r="F31" s="126">
        <f>1900/1900*100</f>
        <v>100</v>
      </c>
      <c r="G31" s="123"/>
      <c r="H31" s="123"/>
      <c r="I31" s="124"/>
      <c r="J31" s="126">
        <f>1900/1900*100</f>
        <v>100</v>
      </c>
      <c r="K31" s="123"/>
      <c r="L31" s="123"/>
      <c r="M31" s="124"/>
      <c r="N31" s="126">
        <f>1900/1900*100</f>
        <v>100</v>
      </c>
      <c r="O31" s="123"/>
      <c r="P31" s="123"/>
      <c r="Q31" s="124"/>
      <c r="R31" s="126">
        <f>1900/1900*100</f>
        <v>100</v>
      </c>
      <c r="S31" s="123"/>
      <c r="T31" s="123"/>
      <c r="U31" s="124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25">
        <v>100</v>
      </c>
      <c r="C32" s="120"/>
      <c r="D32" s="120"/>
      <c r="E32" s="121"/>
      <c r="F32" s="125">
        <f>1900/1900*100</f>
        <v>100</v>
      </c>
      <c r="G32" s="120"/>
      <c r="H32" s="120"/>
      <c r="I32" s="121"/>
      <c r="J32" s="125">
        <f>1900/1900*100</f>
        <v>100</v>
      </c>
      <c r="K32" s="120"/>
      <c r="L32" s="120"/>
      <c r="M32" s="121"/>
      <c r="N32" s="125">
        <f>1900/1900*100</f>
        <v>100</v>
      </c>
      <c r="O32" s="120"/>
      <c r="P32" s="120"/>
      <c r="Q32" s="121"/>
      <c r="R32" s="125">
        <f>1900/1900*100</f>
        <v>100</v>
      </c>
      <c r="S32" s="120"/>
      <c r="T32" s="120"/>
      <c r="U32" s="12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91" t="s">
        <v>26</v>
      </c>
      <c r="B34" s="126">
        <v>100</v>
      </c>
      <c r="C34" s="123"/>
      <c r="D34" s="123"/>
      <c r="E34" s="124"/>
      <c r="F34" s="126">
        <f>351/351*100</f>
        <v>100</v>
      </c>
      <c r="G34" s="123"/>
      <c r="H34" s="123"/>
      <c r="I34" s="124"/>
      <c r="J34" s="126">
        <f>351/351*100</f>
        <v>100</v>
      </c>
      <c r="K34" s="123"/>
      <c r="L34" s="123"/>
      <c r="M34" s="124"/>
      <c r="N34" s="126">
        <v>100</v>
      </c>
      <c r="O34" s="123"/>
      <c r="P34" s="123"/>
      <c r="Q34" s="124"/>
      <c r="R34" s="126">
        <v>100</v>
      </c>
      <c r="S34" s="123"/>
      <c r="T34" s="123"/>
      <c r="U34" s="124"/>
    </row>
    <row r="35" spans="1:21" ht="18" customHeight="1" thickBot="1" x14ac:dyDescent="0.3">
      <c r="A35" s="90" t="s">
        <v>27</v>
      </c>
      <c r="B35" s="125">
        <v>0</v>
      </c>
      <c r="C35" s="120"/>
      <c r="D35" s="120"/>
      <c r="E35" s="121"/>
      <c r="F35" s="125">
        <f>0/144*100</f>
        <v>0</v>
      </c>
      <c r="G35" s="120"/>
      <c r="H35" s="120"/>
      <c r="I35" s="121"/>
      <c r="J35" s="125">
        <f>0/144*100</f>
        <v>0</v>
      </c>
      <c r="K35" s="120"/>
      <c r="L35" s="120"/>
      <c r="M35" s="121"/>
      <c r="N35" s="125">
        <v>0</v>
      </c>
      <c r="O35" s="120"/>
      <c r="P35" s="120"/>
      <c r="Q35" s="121"/>
      <c r="R35" s="125">
        <v>75</v>
      </c>
      <c r="S35" s="120"/>
      <c r="T35" s="120"/>
      <c r="U35" s="12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6">
        <v>100</v>
      </c>
      <c r="C37" s="123"/>
      <c r="D37" s="123"/>
      <c r="E37" s="124"/>
      <c r="F37" s="126">
        <f>351/351*100</f>
        <v>100</v>
      </c>
      <c r="G37" s="123"/>
      <c r="H37" s="123"/>
      <c r="I37" s="124"/>
      <c r="J37" s="126">
        <f>351/351*100</f>
        <v>100</v>
      </c>
      <c r="K37" s="123"/>
      <c r="L37" s="123"/>
      <c r="M37" s="124"/>
      <c r="N37" s="126">
        <v>100</v>
      </c>
      <c r="O37" s="123"/>
      <c r="P37" s="123"/>
      <c r="Q37" s="124"/>
      <c r="R37" s="126">
        <v>100</v>
      </c>
      <c r="S37" s="123"/>
      <c r="T37" s="123"/>
      <c r="U37" s="124"/>
    </row>
    <row r="38" spans="1:21" ht="18.75" customHeight="1" thickBot="1" x14ac:dyDescent="0.3">
      <c r="A38" s="36" t="s">
        <v>28</v>
      </c>
      <c r="B38" s="125">
        <v>0</v>
      </c>
      <c r="C38" s="120"/>
      <c r="D38" s="120"/>
      <c r="E38" s="121"/>
      <c r="F38" s="125">
        <f>0/144*100</f>
        <v>0</v>
      </c>
      <c r="G38" s="120"/>
      <c r="H38" s="120"/>
      <c r="I38" s="121"/>
      <c r="J38" s="125">
        <f>0/144*100</f>
        <v>0</v>
      </c>
      <c r="K38" s="120"/>
      <c r="L38" s="120"/>
      <c r="M38" s="121"/>
      <c r="N38" s="125">
        <v>0</v>
      </c>
      <c r="O38" s="120"/>
      <c r="P38" s="120"/>
      <c r="Q38" s="121"/>
      <c r="R38" s="125">
        <v>0</v>
      </c>
      <c r="S38" s="120"/>
      <c r="T38" s="120"/>
      <c r="U38" s="12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30">
        <f>(B28+B31+B34+B37)/4</f>
        <v>100</v>
      </c>
      <c r="C40" s="131"/>
      <c r="D40" s="131"/>
      <c r="E40" s="132"/>
      <c r="F40" s="130">
        <f>(F28+F31+F34+F37)/4</f>
        <v>100</v>
      </c>
      <c r="G40" s="131"/>
      <c r="H40" s="131"/>
      <c r="I40" s="132"/>
      <c r="J40" s="130">
        <f>(J28+J31+J34+J37)/4</f>
        <v>100</v>
      </c>
      <c r="K40" s="131"/>
      <c r="L40" s="131"/>
      <c r="M40" s="132"/>
      <c r="N40" s="130">
        <f>(N28+N31+N34+N37)/4</f>
        <v>100</v>
      </c>
      <c r="O40" s="131"/>
      <c r="P40" s="131"/>
      <c r="Q40" s="132"/>
      <c r="R40" s="130">
        <f>(R28+R31+R34+R37)/4</f>
        <v>100</v>
      </c>
      <c r="S40" s="131"/>
      <c r="T40" s="131"/>
      <c r="U40" s="132"/>
    </row>
    <row r="41" spans="1:21" ht="18" customHeight="1" thickBot="1" x14ac:dyDescent="0.3">
      <c r="A41" s="90" t="s">
        <v>20</v>
      </c>
      <c r="B41" s="127">
        <f>(B29+B32+B35+B38)/4</f>
        <v>50</v>
      </c>
      <c r="C41" s="128"/>
      <c r="D41" s="128"/>
      <c r="E41" s="129"/>
      <c r="F41" s="127">
        <f>(F29+F32+F35+F38)/4</f>
        <v>50</v>
      </c>
      <c r="G41" s="128"/>
      <c r="H41" s="128"/>
      <c r="I41" s="129"/>
      <c r="J41" s="127">
        <f>(J29+J32+J35+J38)/4</f>
        <v>50</v>
      </c>
      <c r="K41" s="128"/>
      <c r="L41" s="128"/>
      <c r="M41" s="129"/>
      <c r="N41" s="127">
        <f>(N29+N32+N35+N38)/4</f>
        <v>50</v>
      </c>
      <c r="O41" s="128"/>
      <c r="P41" s="128"/>
      <c r="Q41" s="129"/>
      <c r="R41" s="127">
        <f>(R29+R32+R35+R38)/4</f>
        <v>68.75</v>
      </c>
      <c r="S41" s="128"/>
      <c r="T41" s="128"/>
      <c r="U41" s="129"/>
    </row>
    <row r="44" spans="1:21" x14ac:dyDescent="0.25">
      <c r="A44" t="s">
        <v>29</v>
      </c>
    </row>
    <row r="45" spans="1:21" x14ac:dyDescent="0.25">
      <c r="A45" t="s">
        <v>57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zoomScale="70" zoomScaleNormal="70" workbookViewId="0">
      <selection activeCell="Z31" sqref="Z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9" t="s">
        <v>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thickBot="1" x14ac:dyDescent="0.3">
      <c r="A2" s="100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36" ht="26.25" customHeight="1" thickBot="1" x14ac:dyDescent="0.3">
      <c r="A3" s="1" t="s">
        <v>2</v>
      </c>
      <c r="B3" s="101" t="s">
        <v>79</v>
      </c>
      <c r="C3" s="102"/>
      <c r="D3" s="102"/>
      <c r="E3" s="102"/>
      <c r="F3" s="102"/>
      <c r="G3" s="102"/>
      <c r="H3" s="103"/>
      <c r="I3" s="101" t="s">
        <v>80</v>
      </c>
      <c r="J3" s="102"/>
      <c r="K3" s="102"/>
      <c r="L3" s="102"/>
      <c r="M3" s="102"/>
      <c r="N3" s="102"/>
      <c r="O3" s="103"/>
      <c r="P3" s="104" t="s">
        <v>63</v>
      </c>
      <c r="Q3" s="105"/>
      <c r="R3" s="105"/>
      <c r="S3" s="105"/>
      <c r="T3" s="105"/>
      <c r="U3" s="105"/>
      <c r="V3" s="105"/>
      <c r="W3" s="133" t="s">
        <v>76</v>
      </c>
      <c r="X3" s="134"/>
      <c r="Y3" s="134"/>
      <c r="Z3" s="134"/>
      <c r="AA3" s="134"/>
      <c r="AB3" s="134"/>
      <c r="AC3" s="135"/>
      <c r="AD3" s="134" t="s">
        <v>65</v>
      </c>
      <c r="AE3" s="134"/>
      <c r="AF3" s="134"/>
      <c r="AG3" s="134"/>
      <c r="AH3" s="134"/>
      <c r="AI3" s="134"/>
      <c r="AJ3" s="135"/>
    </row>
    <row r="4" spans="1:36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6"/>
      <c r="W4" s="118"/>
      <c r="X4" s="116"/>
      <c r="Y4" s="116"/>
      <c r="Z4" s="116"/>
      <c r="AA4" s="116"/>
      <c r="AB4" s="116"/>
      <c r="AC4" s="117"/>
      <c r="AD4" s="116"/>
      <c r="AE4" s="116"/>
      <c r="AF4" s="116"/>
      <c r="AG4" s="116"/>
      <c r="AH4" s="116"/>
      <c r="AI4" s="116"/>
      <c r="AJ4" s="117"/>
    </row>
    <row r="5" spans="1:36" ht="15.75" thickBot="1" x14ac:dyDescent="0.3">
      <c r="A5" s="2" t="s">
        <v>8</v>
      </c>
      <c r="B5" s="3">
        <v>1</v>
      </c>
      <c r="C5" s="4">
        <v>2</v>
      </c>
      <c r="D5" s="3">
        <v>3</v>
      </c>
      <c r="E5" s="4">
        <v>4</v>
      </c>
      <c r="F5" s="3">
        <v>5</v>
      </c>
      <c r="G5" s="5">
        <v>6</v>
      </c>
      <c r="H5" s="6">
        <v>7</v>
      </c>
      <c r="I5" s="3">
        <v>8</v>
      </c>
      <c r="J5" s="7">
        <v>9</v>
      </c>
      <c r="K5" s="3">
        <v>10</v>
      </c>
      <c r="L5" s="7">
        <v>11</v>
      </c>
      <c r="M5" s="3">
        <v>12</v>
      </c>
      <c r="N5" s="7">
        <v>13</v>
      </c>
      <c r="O5" s="3">
        <v>14</v>
      </c>
      <c r="P5" s="8" t="s">
        <v>67</v>
      </c>
      <c r="Q5" s="4" t="s">
        <v>68</v>
      </c>
      <c r="R5" s="9" t="s">
        <v>69</v>
      </c>
      <c r="S5" s="3" t="s">
        <v>70</v>
      </c>
      <c r="T5" s="8" t="s">
        <v>71</v>
      </c>
      <c r="U5" s="4" t="s">
        <v>72</v>
      </c>
      <c r="V5" s="9" t="s">
        <v>73</v>
      </c>
      <c r="W5" s="3">
        <v>22</v>
      </c>
      <c r="X5" s="7">
        <v>23</v>
      </c>
      <c r="Y5" s="3">
        <v>24</v>
      </c>
      <c r="Z5" s="7">
        <v>25</v>
      </c>
      <c r="AA5" s="3">
        <v>26</v>
      </c>
      <c r="AB5" s="7">
        <v>27</v>
      </c>
      <c r="AC5" s="3">
        <v>28</v>
      </c>
      <c r="AD5" s="10" t="s">
        <v>90</v>
      </c>
      <c r="AE5" s="3" t="s">
        <v>91</v>
      </c>
      <c r="AF5" s="10" t="s">
        <v>92</v>
      </c>
      <c r="AG5" s="3" t="s">
        <v>93</v>
      </c>
      <c r="AH5" s="10" t="s">
        <v>94</v>
      </c>
      <c r="AI5" s="3" t="s">
        <v>95</v>
      </c>
      <c r="AJ5" s="3" t="s">
        <v>96</v>
      </c>
    </row>
    <row r="6" spans="1:36" ht="15.75" thickBot="1" x14ac:dyDescent="0.3">
      <c r="A6" s="95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6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5" t="s">
        <v>11</v>
      </c>
      <c r="B9" s="28">
        <v>500</v>
      </c>
      <c r="C9" s="28">
        <v>500</v>
      </c>
      <c r="D9" s="28">
        <v>500</v>
      </c>
      <c r="E9" s="28">
        <v>600</v>
      </c>
      <c r="F9" s="28">
        <v>600</v>
      </c>
      <c r="G9" s="28">
        <v>600</v>
      </c>
      <c r="H9" s="28">
        <v>600</v>
      </c>
      <c r="I9" s="28">
        <v>500</v>
      </c>
      <c r="J9" s="28">
        <v>500</v>
      </c>
      <c r="K9" s="28">
        <v>500</v>
      </c>
      <c r="L9" s="28">
        <v>500</v>
      </c>
      <c r="M9" s="28">
        <v>500</v>
      </c>
      <c r="N9" s="28">
        <v>500</v>
      </c>
      <c r="O9" s="12">
        <v>500</v>
      </c>
      <c r="P9" s="14">
        <v>400</v>
      </c>
      <c r="Q9" s="12">
        <v>400</v>
      </c>
      <c r="R9" s="14">
        <v>400</v>
      </c>
      <c r="S9" s="12">
        <v>400</v>
      </c>
      <c r="T9" s="14">
        <v>500</v>
      </c>
      <c r="U9" s="12">
        <v>500</v>
      </c>
      <c r="V9" s="14">
        <v>500</v>
      </c>
      <c r="W9" s="89">
        <v>500</v>
      </c>
      <c r="X9" s="89">
        <v>500</v>
      </c>
      <c r="Y9" s="89">
        <v>500</v>
      </c>
      <c r="Z9" s="89">
        <v>500</v>
      </c>
      <c r="AA9" s="89">
        <v>500</v>
      </c>
      <c r="AB9" s="89">
        <v>500</v>
      </c>
      <c r="AC9" s="89">
        <v>500</v>
      </c>
      <c r="AD9" s="15">
        <v>500</v>
      </c>
      <c r="AE9" s="15">
        <v>500</v>
      </c>
      <c r="AF9" s="15">
        <v>600</v>
      </c>
      <c r="AG9" s="15">
        <v>600</v>
      </c>
      <c r="AH9" s="15">
        <v>600</v>
      </c>
      <c r="AI9" s="15">
        <v>900</v>
      </c>
      <c r="AJ9" s="15">
        <v>900</v>
      </c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500</v>
      </c>
      <c r="E10" s="23">
        <v>800</v>
      </c>
      <c r="F10" s="23">
        <v>800</v>
      </c>
      <c r="G10" s="23">
        <v>800</v>
      </c>
      <c r="H10" s="23">
        <v>800</v>
      </c>
      <c r="I10" s="31">
        <v>500</v>
      </c>
      <c r="J10" s="31">
        <v>500</v>
      </c>
      <c r="K10" s="31">
        <v>500</v>
      </c>
      <c r="L10" s="31">
        <v>500</v>
      </c>
      <c r="M10" s="31">
        <v>500</v>
      </c>
      <c r="N10" s="31">
        <v>500</v>
      </c>
      <c r="O10" s="31">
        <v>500</v>
      </c>
      <c r="P10" s="19">
        <v>400</v>
      </c>
      <c r="Q10" s="20">
        <v>400</v>
      </c>
      <c r="R10" s="21">
        <v>400</v>
      </c>
      <c r="S10" s="20">
        <v>400</v>
      </c>
      <c r="T10" s="21">
        <v>300</v>
      </c>
      <c r="U10" s="20">
        <v>300</v>
      </c>
      <c r="V10" s="68">
        <v>300</v>
      </c>
      <c r="W10" s="87">
        <v>300</v>
      </c>
      <c r="X10" s="88">
        <v>300</v>
      </c>
      <c r="Y10" s="87">
        <v>300</v>
      </c>
      <c r="Z10" s="88">
        <v>300</v>
      </c>
      <c r="AA10" s="87">
        <v>300</v>
      </c>
      <c r="AB10" s="88">
        <v>500</v>
      </c>
      <c r="AC10" s="87">
        <v>500</v>
      </c>
      <c r="AD10" s="70">
        <v>500</v>
      </c>
      <c r="AE10" s="64">
        <v>500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1500</v>
      </c>
      <c r="AH12" s="14">
        <v>1500</v>
      </c>
      <c r="AI12" s="12">
        <v>1900</v>
      </c>
      <c r="AJ12" s="12">
        <v>1900</v>
      </c>
    </row>
    <row r="13" spans="1:36" ht="17.25" customHeight="1" thickBot="1" x14ac:dyDescent="0.3">
      <c r="A13" s="96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1500</v>
      </c>
      <c r="AH13" s="18">
        <v>1500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78</v>
      </c>
      <c r="B15" s="12">
        <v>297</v>
      </c>
      <c r="C15" s="12">
        <v>297</v>
      </c>
      <c r="D15" s="12">
        <v>297</v>
      </c>
      <c r="E15" s="12">
        <v>297</v>
      </c>
      <c r="F15" s="12">
        <v>297</v>
      </c>
      <c r="G15" s="12">
        <v>297</v>
      </c>
      <c r="H15" s="12">
        <v>297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207</v>
      </c>
      <c r="Q15" s="12">
        <v>207</v>
      </c>
      <c r="R15" s="12">
        <v>207</v>
      </c>
      <c r="S15" s="12">
        <v>207</v>
      </c>
      <c r="T15" s="12">
        <v>207</v>
      </c>
      <c r="U15" s="12">
        <v>172</v>
      </c>
      <c r="V15" s="12">
        <v>172</v>
      </c>
      <c r="W15" s="12">
        <v>240</v>
      </c>
      <c r="X15" s="12">
        <v>240</v>
      </c>
      <c r="Y15" s="12">
        <v>240</v>
      </c>
      <c r="Z15" s="12">
        <v>240</v>
      </c>
      <c r="AA15" s="12">
        <v>240</v>
      </c>
      <c r="AB15" s="12">
        <v>240</v>
      </c>
      <c r="AC15" s="12">
        <v>240</v>
      </c>
      <c r="AD15" s="15">
        <v>288</v>
      </c>
      <c r="AE15" s="15">
        <v>288</v>
      </c>
      <c r="AF15" s="15">
        <v>270</v>
      </c>
      <c r="AG15" s="15">
        <v>270</v>
      </c>
      <c r="AH15" s="15">
        <v>270</v>
      </c>
      <c r="AI15" s="15">
        <v>270</v>
      </c>
      <c r="AJ15" s="15">
        <v>225</v>
      </c>
    </row>
    <row r="16" spans="1:36" ht="15.75" thickBot="1" x14ac:dyDescent="0.3">
      <c r="A16" s="36" t="s">
        <v>81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162</v>
      </c>
      <c r="I16" s="18">
        <v>162</v>
      </c>
      <c r="J16" s="18">
        <v>162</v>
      </c>
      <c r="K16" s="18">
        <v>162</v>
      </c>
      <c r="L16" s="18">
        <v>162</v>
      </c>
      <c r="M16" s="18">
        <v>162</v>
      </c>
      <c r="N16" s="18">
        <v>162</v>
      </c>
      <c r="O16" s="18">
        <v>162</v>
      </c>
      <c r="P16" s="18">
        <v>162</v>
      </c>
      <c r="Q16" s="18">
        <v>162</v>
      </c>
      <c r="R16" s="18">
        <v>162</v>
      </c>
      <c r="S16" s="18">
        <v>162</v>
      </c>
      <c r="T16" s="18">
        <v>135</v>
      </c>
      <c r="U16" s="18">
        <v>135</v>
      </c>
      <c r="V16" s="18">
        <v>135</v>
      </c>
      <c r="W16" s="18">
        <v>135</v>
      </c>
      <c r="X16" s="18">
        <v>135</v>
      </c>
      <c r="Y16" s="18">
        <v>135</v>
      </c>
      <c r="Z16" s="18">
        <v>135</v>
      </c>
      <c r="AA16" s="18">
        <v>135</v>
      </c>
      <c r="AB16" s="18">
        <v>135</v>
      </c>
      <c r="AC16" s="18">
        <v>135</v>
      </c>
      <c r="AD16" s="70">
        <v>162</v>
      </c>
      <c r="AE16" s="70">
        <v>162</v>
      </c>
      <c r="AF16" s="70">
        <v>162</v>
      </c>
      <c r="AG16" s="70">
        <v>162</v>
      </c>
      <c r="AH16" s="70">
        <v>162</v>
      </c>
      <c r="AI16" s="70">
        <v>162</v>
      </c>
      <c r="AJ16" s="70">
        <v>135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297</v>
      </c>
      <c r="C18" s="12">
        <v>297</v>
      </c>
      <c r="D18" s="12">
        <v>297</v>
      </c>
      <c r="E18" s="12">
        <v>297</v>
      </c>
      <c r="F18" s="12">
        <v>297</v>
      </c>
      <c r="G18" s="12">
        <v>297</v>
      </c>
      <c r="H18" s="12">
        <v>297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207</v>
      </c>
      <c r="Q18" s="12">
        <v>207</v>
      </c>
      <c r="R18" s="12">
        <v>207</v>
      </c>
      <c r="S18" s="12">
        <v>207</v>
      </c>
      <c r="T18" s="12">
        <v>207</v>
      </c>
      <c r="U18" s="12">
        <v>172</v>
      </c>
      <c r="V18" s="12">
        <v>172</v>
      </c>
      <c r="W18" s="12">
        <v>240</v>
      </c>
      <c r="X18" s="12">
        <v>240</v>
      </c>
      <c r="Y18" s="12">
        <v>240</v>
      </c>
      <c r="Z18" s="12">
        <v>240</v>
      </c>
      <c r="AA18" s="12">
        <v>240</v>
      </c>
      <c r="AB18" s="12">
        <v>240</v>
      </c>
      <c r="AC18" s="12">
        <v>240</v>
      </c>
      <c r="AD18" s="15">
        <v>288</v>
      </c>
      <c r="AE18" s="15">
        <v>288</v>
      </c>
      <c r="AF18" s="15">
        <v>270</v>
      </c>
      <c r="AG18" s="15">
        <v>270</v>
      </c>
      <c r="AH18" s="15">
        <v>270</v>
      </c>
      <c r="AI18" s="15">
        <v>270</v>
      </c>
      <c r="AJ18" s="12">
        <v>225</v>
      </c>
    </row>
    <row r="19" spans="1:39" ht="15.75" thickBot="1" x14ac:dyDescent="0.3">
      <c r="A19" s="36" t="s">
        <v>82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162</v>
      </c>
      <c r="I19" s="18">
        <v>162</v>
      </c>
      <c r="J19" s="18">
        <v>162</v>
      </c>
      <c r="K19" s="18">
        <v>162</v>
      </c>
      <c r="L19" s="18">
        <v>162</v>
      </c>
      <c r="M19" s="18">
        <v>162</v>
      </c>
      <c r="N19" s="18">
        <v>162</v>
      </c>
      <c r="O19" s="18">
        <v>162</v>
      </c>
      <c r="P19" s="18">
        <v>162</v>
      </c>
      <c r="Q19" s="18">
        <v>162</v>
      </c>
      <c r="R19" s="18">
        <v>162</v>
      </c>
      <c r="S19" s="18">
        <v>162</v>
      </c>
      <c r="T19" s="18">
        <v>135</v>
      </c>
      <c r="U19" s="18">
        <v>135</v>
      </c>
      <c r="V19" s="18">
        <v>135</v>
      </c>
      <c r="W19" s="18">
        <v>135</v>
      </c>
      <c r="X19" s="18">
        <v>135</v>
      </c>
      <c r="Y19" s="18">
        <v>135</v>
      </c>
      <c r="Z19" s="18">
        <v>135</v>
      </c>
      <c r="AA19" s="18">
        <v>135</v>
      </c>
      <c r="AB19" s="18">
        <v>135</v>
      </c>
      <c r="AC19" s="18">
        <v>135</v>
      </c>
      <c r="AD19" s="70">
        <v>162</v>
      </c>
      <c r="AE19" s="70">
        <v>162</v>
      </c>
      <c r="AF19" s="70">
        <v>162</v>
      </c>
      <c r="AG19" s="70">
        <v>162</v>
      </c>
      <c r="AH19" s="70">
        <v>162</v>
      </c>
      <c r="AI19" s="70">
        <v>162</v>
      </c>
      <c r="AJ19" s="18">
        <v>135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5" t="s">
        <v>19</v>
      </c>
      <c r="B21" s="45">
        <f t="shared" ref="B21:Q22" si="0">SUM(B6+B9+B12+B15+B18)</f>
        <v>3994</v>
      </c>
      <c r="C21" s="45">
        <f t="shared" si="0"/>
        <v>3994</v>
      </c>
      <c r="D21" s="45">
        <f t="shared" si="0"/>
        <v>3994</v>
      </c>
      <c r="E21" s="45">
        <f t="shared" si="0"/>
        <v>4094</v>
      </c>
      <c r="F21" s="45">
        <f t="shared" si="0"/>
        <v>4094</v>
      </c>
      <c r="G21" s="45">
        <f t="shared" si="0"/>
        <v>4094</v>
      </c>
      <c r="H21" s="45">
        <f t="shared" si="0"/>
        <v>4094</v>
      </c>
      <c r="I21" s="45">
        <f t="shared" si="0"/>
        <v>4102</v>
      </c>
      <c r="J21" s="45">
        <f t="shared" si="0"/>
        <v>4102</v>
      </c>
      <c r="K21" s="45">
        <f t="shared" si="0"/>
        <v>4102</v>
      </c>
      <c r="L21" s="45">
        <f t="shared" si="0"/>
        <v>4102</v>
      </c>
      <c r="M21" s="45">
        <f t="shared" si="0"/>
        <v>4102</v>
      </c>
      <c r="N21" s="45">
        <f t="shared" si="0"/>
        <v>4102</v>
      </c>
      <c r="O21" s="45">
        <f t="shared" si="0"/>
        <v>4102</v>
      </c>
      <c r="P21" s="45">
        <f t="shared" si="0"/>
        <v>3714</v>
      </c>
      <c r="Q21" s="45">
        <f t="shared" si="0"/>
        <v>3714</v>
      </c>
      <c r="R21" s="45">
        <f t="shared" ref="R21:AG22" si="1">SUM(R6+R9+R12+R15+R18)</f>
        <v>3714</v>
      </c>
      <c r="S21" s="45">
        <f t="shared" si="1"/>
        <v>3714</v>
      </c>
      <c r="T21" s="45">
        <f t="shared" si="1"/>
        <v>3814</v>
      </c>
      <c r="U21" s="45">
        <f t="shared" si="1"/>
        <v>3744</v>
      </c>
      <c r="V21" s="45">
        <f t="shared" si="1"/>
        <v>3744</v>
      </c>
      <c r="W21" s="45">
        <f t="shared" si="1"/>
        <v>3480</v>
      </c>
      <c r="X21" s="45">
        <f t="shared" si="1"/>
        <v>3480</v>
      </c>
      <c r="Y21" s="45">
        <f t="shared" si="1"/>
        <v>3480</v>
      </c>
      <c r="Z21" s="45">
        <f t="shared" si="1"/>
        <v>3480</v>
      </c>
      <c r="AA21" s="45">
        <f t="shared" si="1"/>
        <v>3480</v>
      </c>
      <c r="AB21" s="45">
        <f t="shared" si="1"/>
        <v>3480</v>
      </c>
      <c r="AC21" s="45">
        <f t="shared" si="1"/>
        <v>3480</v>
      </c>
      <c r="AD21" s="45">
        <f t="shared" si="1"/>
        <v>3576</v>
      </c>
      <c r="AE21" s="45">
        <f t="shared" si="1"/>
        <v>3576</v>
      </c>
      <c r="AF21" s="45">
        <f t="shared" si="1"/>
        <v>3640</v>
      </c>
      <c r="AG21" s="45">
        <f t="shared" si="1"/>
        <v>3640</v>
      </c>
      <c r="AH21" s="45">
        <f t="shared" ref="AH21:AJ22" si="2">SUM(AH6+AH9+AH12+AH15+AH18)</f>
        <v>3640</v>
      </c>
      <c r="AI21" s="45">
        <f t="shared" si="2"/>
        <v>4340</v>
      </c>
      <c r="AJ21" s="45">
        <f t="shared" si="2"/>
        <v>4250</v>
      </c>
    </row>
    <row r="22" spans="1:39" ht="19.5" customHeight="1" thickBot="1" x14ac:dyDescent="0.3">
      <c r="A22" s="96" t="s">
        <v>20</v>
      </c>
      <c r="B22" s="46">
        <f t="shared" si="0"/>
        <v>3724</v>
      </c>
      <c r="C22" s="46">
        <f t="shared" si="0"/>
        <v>3724</v>
      </c>
      <c r="D22" s="46">
        <f t="shared" si="0"/>
        <v>3724</v>
      </c>
      <c r="E22" s="46">
        <f t="shared" si="0"/>
        <v>4024</v>
      </c>
      <c r="F22" s="46">
        <f t="shared" si="0"/>
        <v>4024</v>
      </c>
      <c r="G22" s="46">
        <f t="shared" si="0"/>
        <v>4024</v>
      </c>
      <c r="H22" s="46">
        <f t="shared" si="0"/>
        <v>4024</v>
      </c>
      <c r="I22" s="46">
        <f t="shared" si="0"/>
        <v>3724</v>
      </c>
      <c r="J22" s="46">
        <f t="shared" si="0"/>
        <v>3724</v>
      </c>
      <c r="K22" s="46">
        <f t="shared" si="0"/>
        <v>3724</v>
      </c>
      <c r="L22" s="46">
        <f t="shared" si="0"/>
        <v>3724</v>
      </c>
      <c r="M22" s="46">
        <f t="shared" si="0"/>
        <v>3724</v>
      </c>
      <c r="N22" s="46">
        <f t="shared" si="0"/>
        <v>3724</v>
      </c>
      <c r="O22" s="46">
        <f t="shared" si="0"/>
        <v>3724</v>
      </c>
      <c r="P22" s="46">
        <f t="shared" si="0"/>
        <v>3624</v>
      </c>
      <c r="Q22" s="46">
        <f t="shared" si="0"/>
        <v>3624</v>
      </c>
      <c r="R22" s="46">
        <f t="shared" si="1"/>
        <v>3624</v>
      </c>
      <c r="S22" s="46">
        <f t="shared" si="1"/>
        <v>3624</v>
      </c>
      <c r="T22" s="46">
        <f t="shared" si="1"/>
        <v>3470</v>
      </c>
      <c r="U22" s="46">
        <f t="shared" si="1"/>
        <v>3470</v>
      </c>
      <c r="V22" s="46">
        <f t="shared" si="1"/>
        <v>3470</v>
      </c>
      <c r="W22" s="46">
        <f t="shared" si="1"/>
        <v>3070</v>
      </c>
      <c r="X22" s="46">
        <f t="shared" si="1"/>
        <v>3070</v>
      </c>
      <c r="Y22" s="46">
        <f t="shared" si="1"/>
        <v>3070</v>
      </c>
      <c r="Z22" s="46">
        <f t="shared" si="1"/>
        <v>3070</v>
      </c>
      <c r="AA22" s="46">
        <f t="shared" si="1"/>
        <v>3070</v>
      </c>
      <c r="AB22" s="46">
        <f t="shared" si="1"/>
        <v>3270</v>
      </c>
      <c r="AC22" s="46">
        <f t="shared" si="1"/>
        <v>3270</v>
      </c>
      <c r="AD22" s="46">
        <f t="shared" si="1"/>
        <v>3324</v>
      </c>
      <c r="AE22" s="46">
        <f t="shared" si="1"/>
        <v>3324</v>
      </c>
      <c r="AF22" s="46">
        <f t="shared" si="1"/>
        <v>3824</v>
      </c>
      <c r="AG22" s="46">
        <f t="shared" si="1"/>
        <v>3824</v>
      </c>
      <c r="AH22" s="46">
        <f t="shared" si="2"/>
        <v>3824</v>
      </c>
      <c r="AI22" s="46">
        <f t="shared" si="2"/>
        <v>4224</v>
      </c>
      <c r="AJ22" s="46">
        <f t="shared" si="2"/>
        <v>4170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7" t="s">
        <v>61</v>
      </c>
      <c r="C24" s="108"/>
      <c r="D24" s="108"/>
      <c r="E24" s="109"/>
      <c r="F24" s="107" t="s">
        <v>62</v>
      </c>
      <c r="G24" s="108"/>
      <c r="H24" s="108"/>
      <c r="I24" s="109"/>
      <c r="J24" s="107" t="s">
        <v>63</v>
      </c>
      <c r="K24" s="110"/>
      <c r="L24" s="110"/>
      <c r="M24" s="111"/>
      <c r="N24" s="107" t="s">
        <v>64</v>
      </c>
      <c r="O24" s="110"/>
      <c r="P24" s="110"/>
      <c r="Q24" s="110"/>
      <c r="R24" s="107" t="s">
        <v>65</v>
      </c>
      <c r="S24" s="110"/>
      <c r="T24" s="110"/>
      <c r="U24" s="111"/>
      <c r="X24" s="51" t="s">
        <v>21</v>
      </c>
    </row>
    <row r="25" spans="1:39" ht="18" customHeight="1" thickBot="1" x14ac:dyDescent="0.3">
      <c r="A25" s="95" t="s">
        <v>9</v>
      </c>
      <c r="B25" s="122" t="s">
        <v>30</v>
      </c>
      <c r="C25" s="123"/>
      <c r="D25" s="123"/>
      <c r="E25" s="124"/>
      <c r="F25" s="122" t="s">
        <v>30</v>
      </c>
      <c r="G25" s="123"/>
      <c r="H25" s="123"/>
      <c r="I25" s="124"/>
      <c r="J25" s="122" t="s">
        <v>30</v>
      </c>
      <c r="K25" s="123"/>
      <c r="L25" s="123"/>
      <c r="M25" s="124"/>
      <c r="N25" s="122" t="s">
        <v>30</v>
      </c>
      <c r="O25" s="123"/>
      <c r="P25" s="123"/>
      <c r="Q25" s="124"/>
      <c r="R25" s="122"/>
      <c r="S25" s="123"/>
      <c r="T25" s="123"/>
      <c r="U25" s="124"/>
      <c r="X25" s="52" t="s">
        <v>22</v>
      </c>
    </row>
    <row r="26" spans="1:39" ht="18.75" customHeight="1" thickBot="1" x14ac:dyDescent="0.3">
      <c r="A26" s="96" t="s">
        <v>10</v>
      </c>
      <c r="B26" s="119" t="s">
        <v>30</v>
      </c>
      <c r="C26" s="120"/>
      <c r="D26" s="120"/>
      <c r="E26" s="121"/>
      <c r="F26" s="119" t="s">
        <v>30</v>
      </c>
      <c r="G26" s="120"/>
      <c r="H26" s="120"/>
      <c r="I26" s="121"/>
      <c r="J26" s="119" t="s">
        <v>30</v>
      </c>
      <c r="K26" s="120"/>
      <c r="L26" s="120"/>
      <c r="M26" s="121"/>
      <c r="N26" s="119" t="s">
        <v>30</v>
      </c>
      <c r="O26" s="120"/>
      <c r="P26" s="120"/>
      <c r="Q26" s="121"/>
      <c r="R26" s="119"/>
      <c r="S26" s="120"/>
      <c r="T26" s="120"/>
      <c r="U26" s="12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5" t="s">
        <v>11</v>
      </c>
      <c r="B28" s="126">
        <v>100</v>
      </c>
      <c r="C28" s="123"/>
      <c r="D28" s="123"/>
      <c r="E28" s="124"/>
      <c r="F28" s="126">
        <v>100</v>
      </c>
      <c r="G28" s="123"/>
      <c r="H28" s="123"/>
      <c r="I28" s="124"/>
      <c r="J28" s="126">
        <v>100</v>
      </c>
      <c r="K28" s="123"/>
      <c r="L28" s="123"/>
      <c r="M28" s="124"/>
      <c r="N28" s="126">
        <v>100</v>
      </c>
      <c r="O28" s="123"/>
      <c r="P28" s="123"/>
      <c r="Q28" s="124"/>
      <c r="R28" s="126"/>
      <c r="S28" s="123"/>
      <c r="T28" s="123"/>
      <c r="U28" s="124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6" t="s">
        <v>12</v>
      </c>
      <c r="B29" s="125">
        <v>100</v>
      </c>
      <c r="C29" s="120"/>
      <c r="D29" s="120"/>
      <c r="E29" s="121"/>
      <c r="F29" s="125">
        <v>100</v>
      </c>
      <c r="G29" s="120"/>
      <c r="H29" s="120"/>
      <c r="I29" s="121"/>
      <c r="J29" s="125">
        <v>100</v>
      </c>
      <c r="K29" s="120"/>
      <c r="L29" s="120"/>
      <c r="M29" s="121"/>
      <c r="N29" s="125">
        <v>100</v>
      </c>
      <c r="O29" s="120"/>
      <c r="P29" s="120"/>
      <c r="Q29" s="121"/>
      <c r="R29" s="125"/>
      <c r="S29" s="120"/>
      <c r="T29" s="120"/>
      <c r="U29" s="12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8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5" t="s">
        <v>13</v>
      </c>
      <c r="B31" s="126">
        <f>1900/1900*100</f>
        <v>100</v>
      </c>
      <c r="C31" s="123"/>
      <c r="D31" s="123"/>
      <c r="E31" s="124"/>
      <c r="F31" s="126">
        <f>1900/1900*100</f>
        <v>100</v>
      </c>
      <c r="G31" s="123"/>
      <c r="H31" s="123"/>
      <c r="I31" s="124"/>
      <c r="J31" s="126">
        <f>1900/1900*100</f>
        <v>100</v>
      </c>
      <c r="K31" s="123"/>
      <c r="L31" s="123"/>
      <c r="M31" s="124"/>
      <c r="N31" s="126">
        <f>1900/1900*100</f>
        <v>100</v>
      </c>
      <c r="O31" s="123"/>
      <c r="P31" s="123"/>
      <c r="Q31" s="124"/>
      <c r="R31" s="126"/>
      <c r="S31" s="123"/>
      <c r="T31" s="123"/>
      <c r="U31" s="124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6" t="s">
        <v>25</v>
      </c>
      <c r="B32" s="125">
        <f>1900/1900*100</f>
        <v>100</v>
      </c>
      <c r="C32" s="120"/>
      <c r="D32" s="120"/>
      <c r="E32" s="121"/>
      <c r="F32" s="125">
        <f>1900/1900*100</f>
        <v>100</v>
      </c>
      <c r="G32" s="120"/>
      <c r="H32" s="120"/>
      <c r="I32" s="121"/>
      <c r="J32" s="125">
        <f>1900/1900*100</f>
        <v>100</v>
      </c>
      <c r="K32" s="120"/>
      <c r="L32" s="120"/>
      <c r="M32" s="121"/>
      <c r="N32" s="125">
        <f>1900/1900*100</f>
        <v>100</v>
      </c>
      <c r="O32" s="120"/>
      <c r="P32" s="120"/>
      <c r="Q32" s="121"/>
      <c r="R32" s="125"/>
      <c r="S32" s="120"/>
      <c r="T32" s="120"/>
      <c r="U32" s="121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5" t="s">
        <v>26</v>
      </c>
      <c r="B34" s="126">
        <v>29</v>
      </c>
      <c r="C34" s="123"/>
      <c r="D34" s="123"/>
      <c r="E34" s="124"/>
      <c r="F34" s="126">
        <v>100</v>
      </c>
      <c r="G34" s="123"/>
      <c r="H34" s="123"/>
      <c r="I34" s="124"/>
      <c r="J34" s="126">
        <v>100</v>
      </c>
      <c r="K34" s="123"/>
      <c r="L34" s="123"/>
      <c r="M34" s="124"/>
      <c r="N34" s="126">
        <v>100</v>
      </c>
      <c r="O34" s="123"/>
      <c r="P34" s="123"/>
      <c r="Q34" s="124"/>
      <c r="R34" s="126"/>
      <c r="S34" s="123"/>
      <c r="T34" s="123"/>
      <c r="U34" s="124"/>
    </row>
    <row r="35" spans="1:21" ht="18" customHeight="1" thickBot="1" x14ac:dyDescent="0.3">
      <c r="A35" s="96" t="s">
        <v>27</v>
      </c>
      <c r="B35" s="125">
        <v>44</v>
      </c>
      <c r="C35" s="120"/>
      <c r="D35" s="120"/>
      <c r="E35" s="121"/>
      <c r="F35" s="125">
        <v>0</v>
      </c>
      <c r="G35" s="120"/>
      <c r="H35" s="120"/>
      <c r="I35" s="121"/>
      <c r="J35" s="125">
        <v>80</v>
      </c>
      <c r="K35" s="120"/>
      <c r="L35" s="120"/>
      <c r="M35" s="121"/>
      <c r="N35" s="125">
        <v>0</v>
      </c>
      <c r="O35" s="120"/>
      <c r="P35" s="120"/>
      <c r="Q35" s="121"/>
      <c r="R35" s="125"/>
      <c r="S35" s="120"/>
      <c r="T35" s="120"/>
      <c r="U35" s="12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6">
        <v>100</v>
      </c>
      <c r="C37" s="123"/>
      <c r="D37" s="123"/>
      <c r="E37" s="124"/>
      <c r="F37" s="126">
        <v>100</v>
      </c>
      <c r="G37" s="123"/>
      <c r="H37" s="123"/>
      <c r="I37" s="124"/>
      <c r="J37" s="126">
        <v>100</v>
      </c>
      <c r="K37" s="123"/>
      <c r="L37" s="123"/>
      <c r="M37" s="124"/>
      <c r="N37" s="126">
        <v>100</v>
      </c>
      <c r="O37" s="123"/>
      <c r="P37" s="123"/>
      <c r="Q37" s="124"/>
      <c r="R37" s="130"/>
      <c r="S37" s="131"/>
      <c r="T37" s="131"/>
      <c r="U37" s="132"/>
    </row>
    <row r="38" spans="1:21" ht="18.75" customHeight="1" thickBot="1" x14ac:dyDescent="0.3">
      <c r="A38" s="36" t="s">
        <v>28</v>
      </c>
      <c r="B38" s="125">
        <v>100</v>
      </c>
      <c r="C38" s="120"/>
      <c r="D38" s="120"/>
      <c r="E38" s="121"/>
      <c r="F38" s="125">
        <v>100</v>
      </c>
      <c r="G38" s="120"/>
      <c r="H38" s="120"/>
      <c r="I38" s="121"/>
      <c r="J38" s="125">
        <v>100</v>
      </c>
      <c r="K38" s="120"/>
      <c r="L38" s="120"/>
      <c r="M38" s="121"/>
      <c r="N38" s="125">
        <v>100</v>
      </c>
      <c r="O38" s="120"/>
      <c r="P38" s="120"/>
      <c r="Q38" s="121"/>
      <c r="R38" s="125"/>
      <c r="S38" s="120"/>
      <c r="T38" s="120"/>
      <c r="U38" s="12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5" t="s">
        <v>19</v>
      </c>
      <c r="B40" s="130">
        <f>(B28+B31+B34+B37)/4</f>
        <v>82.25</v>
      </c>
      <c r="C40" s="131"/>
      <c r="D40" s="131"/>
      <c r="E40" s="132"/>
      <c r="F40" s="130">
        <f>(F28+F31+F34+F37)/4</f>
        <v>100</v>
      </c>
      <c r="G40" s="131"/>
      <c r="H40" s="131"/>
      <c r="I40" s="132"/>
      <c r="J40" s="130">
        <f>(J28+J31+J34+J37)/4</f>
        <v>100</v>
      </c>
      <c r="K40" s="131"/>
      <c r="L40" s="131"/>
      <c r="M40" s="132"/>
      <c r="N40" s="130">
        <f>(N28+N31+N34+N37)/4</f>
        <v>100</v>
      </c>
      <c r="O40" s="131"/>
      <c r="P40" s="131"/>
      <c r="Q40" s="132"/>
      <c r="R40" s="130"/>
      <c r="S40" s="131"/>
      <c r="T40" s="131"/>
      <c r="U40" s="132"/>
    </row>
    <row r="41" spans="1:21" ht="18" customHeight="1" thickBot="1" x14ac:dyDescent="0.3">
      <c r="A41" s="96" t="s">
        <v>20</v>
      </c>
      <c r="B41" s="127">
        <f>(B29+B32+B35+B38)/4</f>
        <v>86</v>
      </c>
      <c r="C41" s="128"/>
      <c r="D41" s="128"/>
      <c r="E41" s="129"/>
      <c r="F41" s="127">
        <f>(F29+F32+F35+F38)/4</f>
        <v>75</v>
      </c>
      <c r="G41" s="128"/>
      <c r="H41" s="128"/>
      <c r="I41" s="129"/>
      <c r="J41" s="127">
        <f>(J29+J32+J35+J38)/4</f>
        <v>95</v>
      </c>
      <c r="K41" s="128"/>
      <c r="L41" s="128"/>
      <c r="M41" s="129"/>
      <c r="N41" s="127">
        <f>(N29+N32+N35+N38)/4</f>
        <v>75</v>
      </c>
      <c r="O41" s="128"/>
      <c r="P41" s="128"/>
      <c r="Q41" s="129"/>
      <c r="R41" s="127"/>
      <c r="S41" s="128"/>
      <c r="T41" s="128"/>
      <c r="U41" s="129"/>
    </row>
    <row r="44" spans="1:21" x14ac:dyDescent="0.25">
      <c r="A44" t="s">
        <v>66</v>
      </c>
    </row>
    <row r="45" spans="1:21" x14ac:dyDescent="0.25">
      <c r="A45" t="s">
        <v>74</v>
      </c>
    </row>
    <row r="46" spans="1:21" x14ac:dyDescent="0.25">
      <c r="A46" t="s">
        <v>75</v>
      </c>
    </row>
    <row r="47" spans="1:21" x14ac:dyDescent="0.25">
      <c r="A47" t="s">
        <v>77</v>
      </c>
    </row>
    <row r="48" spans="1:21" x14ac:dyDescent="0.25">
      <c r="A48" t="s">
        <v>89</v>
      </c>
    </row>
    <row r="49" spans="1:1" x14ac:dyDescent="0.25">
      <c r="A49" t="s">
        <v>102</v>
      </c>
    </row>
    <row r="50" spans="1:1" x14ac:dyDescent="0.25">
      <c r="A50" t="s">
        <v>97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abSelected="1" zoomScale="70" zoomScaleNormal="70" workbookViewId="0">
      <selection activeCell="Z35" sqref="Z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9" t="s">
        <v>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thickBot="1" x14ac:dyDescent="0.3">
      <c r="A2" s="100" t="s">
        <v>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1:36" ht="26.25" customHeight="1" thickBot="1" x14ac:dyDescent="0.3">
      <c r="A3" s="1" t="s">
        <v>2</v>
      </c>
      <c r="B3" s="101" t="s">
        <v>65</v>
      </c>
      <c r="C3" s="102"/>
      <c r="D3" s="102"/>
      <c r="E3" s="102"/>
      <c r="F3" s="102"/>
      <c r="G3" s="102"/>
      <c r="H3" s="103"/>
      <c r="I3" s="101" t="s">
        <v>85</v>
      </c>
      <c r="J3" s="102"/>
      <c r="K3" s="102"/>
      <c r="L3" s="102"/>
      <c r="M3" s="102"/>
      <c r="N3" s="102"/>
      <c r="O3" s="103"/>
      <c r="P3" s="104" t="s">
        <v>86</v>
      </c>
      <c r="Q3" s="105"/>
      <c r="R3" s="105"/>
      <c r="S3" s="105"/>
      <c r="T3" s="105"/>
      <c r="U3" s="105"/>
      <c r="V3" s="105"/>
      <c r="W3" s="133" t="s">
        <v>87</v>
      </c>
      <c r="X3" s="134"/>
      <c r="Y3" s="134"/>
      <c r="Z3" s="134"/>
      <c r="AA3" s="134"/>
      <c r="AB3" s="134"/>
      <c r="AC3" s="135"/>
      <c r="AD3" s="134" t="s">
        <v>88</v>
      </c>
      <c r="AE3" s="134"/>
      <c r="AF3" s="134"/>
      <c r="AG3" s="134"/>
      <c r="AH3" s="134"/>
      <c r="AI3" s="134"/>
      <c r="AJ3" s="135"/>
    </row>
    <row r="4" spans="1:36" ht="26.25" customHeight="1" thickBot="1" x14ac:dyDescent="0.3">
      <c r="A4" s="1"/>
      <c r="B4" s="112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7"/>
      <c r="P4" s="118"/>
      <c r="Q4" s="116"/>
      <c r="R4" s="116"/>
      <c r="S4" s="116"/>
      <c r="T4" s="116"/>
      <c r="U4" s="116"/>
      <c r="V4" s="116"/>
      <c r="W4" s="118"/>
      <c r="X4" s="116"/>
      <c r="Y4" s="116"/>
      <c r="Z4" s="116"/>
      <c r="AA4" s="116"/>
      <c r="AB4" s="116"/>
      <c r="AC4" s="117"/>
      <c r="AD4" s="116"/>
      <c r="AE4" s="116"/>
      <c r="AF4" s="116"/>
      <c r="AG4" s="116"/>
      <c r="AH4" s="116"/>
      <c r="AI4" s="116"/>
      <c r="AJ4" s="117"/>
    </row>
    <row r="5" spans="1:36" ht="15.75" thickBot="1" x14ac:dyDescent="0.3">
      <c r="A5" s="2" t="s">
        <v>8</v>
      </c>
      <c r="B5" s="3" t="s">
        <v>100</v>
      </c>
      <c r="C5" s="4" t="s">
        <v>101</v>
      </c>
      <c r="D5" s="3" t="s">
        <v>106</v>
      </c>
      <c r="E5" s="4" t="s">
        <v>107</v>
      </c>
      <c r="F5" s="3" t="s">
        <v>105</v>
      </c>
      <c r="G5" s="5" t="s">
        <v>108</v>
      </c>
      <c r="H5" s="6" t="s">
        <v>109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31</v>
      </c>
      <c r="AI5" s="3">
        <v>1</v>
      </c>
      <c r="AJ5" s="3">
        <v>2</v>
      </c>
    </row>
    <row r="6" spans="1:36" ht="15.75" thickBot="1" x14ac:dyDescent="0.3">
      <c r="A6" s="98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/>
      <c r="J6" s="12"/>
      <c r="K6" s="12"/>
      <c r="L6" s="12"/>
      <c r="M6" s="12"/>
      <c r="N6" s="12"/>
      <c r="O6" s="12"/>
      <c r="P6" s="14"/>
      <c r="Q6" s="12"/>
      <c r="R6" s="14"/>
      <c r="S6" s="12"/>
      <c r="T6" s="14"/>
      <c r="U6" s="12"/>
      <c r="V6" s="14"/>
      <c r="W6" s="89"/>
      <c r="X6" s="93"/>
      <c r="Y6" s="89"/>
      <c r="Z6" s="93"/>
      <c r="AA6" s="89"/>
      <c r="AB6" s="93"/>
      <c r="AC6" s="89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/>
      <c r="J7" s="18"/>
      <c r="K7" s="18"/>
      <c r="L7" s="18"/>
      <c r="M7" s="18"/>
      <c r="N7" s="18"/>
      <c r="O7" s="18"/>
      <c r="P7" s="19"/>
      <c r="Q7" s="20"/>
      <c r="R7" s="21"/>
      <c r="S7" s="20"/>
      <c r="T7" s="21"/>
      <c r="U7" s="20"/>
      <c r="V7" s="68"/>
      <c r="W7" s="87"/>
      <c r="X7" s="88"/>
      <c r="Y7" s="87"/>
      <c r="Z7" s="88"/>
      <c r="AA7" s="87"/>
      <c r="AB7" s="88"/>
      <c r="AC7" s="87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8" t="s">
        <v>11</v>
      </c>
      <c r="B9" s="28">
        <v>500</v>
      </c>
      <c r="C9" s="28">
        <v>500</v>
      </c>
      <c r="D9" s="28">
        <v>600</v>
      </c>
      <c r="E9" s="28">
        <v>600</v>
      </c>
      <c r="F9" s="28">
        <v>600</v>
      </c>
      <c r="G9" s="28">
        <v>900</v>
      </c>
      <c r="H9" s="28">
        <v>900</v>
      </c>
      <c r="I9" s="28"/>
      <c r="J9" s="28"/>
      <c r="K9" s="28"/>
      <c r="L9" s="28"/>
      <c r="M9" s="28"/>
      <c r="N9" s="28"/>
      <c r="O9" s="12"/>
      <c r="P9" s="14"/>
      <c r="Q9" s="12"/>
      <c r="R9" s="14"/>
      <c r="S9" s="12"/>
      <c r="T9" s="14"/>
      <c r="U9" s="12"/>
      <c r="V9" s="14"/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1000</v>
      </c>
      <c r="E10" s="23">
        <v>1000</v>
      </c>
      <c r="F10" s="23">
        <v>1000</v>
      </c>
      <c r="G10" s="23">
        <v>1000</v>
      </c>
      <c r="H10" s="23">
        <v>1000</v>
      </c>
      <c r="I10" s="31"/>
      <c r="J10" s="31"/>
      <c r="K10" s="31"/>
      <c r="L10" s="31"/>
      <c r="M10" s="31"/>
      <c r="N10" s="31"/>
      <c r="O10" s="31"/>
      <c r="P10" s="19"/>
      <c r="Q10" s="20"/>
      <c r="R10" s="21"/>
      <c r="S10" s="20"/>
      <c r="T10" s="21"/>
      <c r="U10" s="20"/>
      <c r="V10" s="68"/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1500</v>
      </c>
      <c r="F12" s="29">
        <v>1500</v>
      </c>
      <c r="G12" s="29">
        <v>1900</v>
      </c>
      <c r="H12" s="29">
        <v>1900</v>
      </c>
      <c r="I12" s="29"/>
      <c r="J12" s="29"/>
      <c r="K12" s="29"/>
      <c r="L12" s="29"/>
      <c r="M12" s="29"/>
      <c r="N12" s="29"/>
      <c r="O12" s="29"/>
      <c r="P12" s="14"/>
      <c r="Q12" s="12"/>
      <c r="R12" s="14"/>
      <c r="S12" s="12"/>
      <c r="T12" s="14"/>
      <c r="U12" s="12"/>
      <c r="V12" s="14"/>
      <c r="W12" s="89"/>
      <c r="X12" s="89"/>
      <c r="Y12" s="89"/>
      <c r="Z12" s="89"/>
      <c r="AA12" s="89"/>
      <c r="AB12" s="89"/>
      <c r="AC12" s="89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7" t="s">
        <v>14</v>
      </c>
      <c r="B13" s="31">
        <v>1500</v>
      </c>
      <c r="C13" s="31">
        <v>1500</v>
      </c>
      <c r="D13" s="31">
        <v>1500</v>
      </c>
      <c r="E13" s="31">
        <v>1500</v>
      </c>
      <c r="F13" s="31">
        <v>1500</v>
      </c>
      <c r="G13" s="31">
        <v>1900</v>
      </c>
      <c r="H13" s="31">
        <v>1900</v>
      </c>
      <c r="I13" s="31"/>
      <c r="J13" s="31"/>
      <c r="K13" s="31"/>
      <c r="L13" s="31"/>
      <c r="M13" s="31"/>
      <c r="N13" s="31"/>
      <c r="O13" s="31"/>
      <c r="P13" s="19"/>
      <c r="Q13" s="20"/>
      <c r="R13" s="21"/>
      <c r="S13" s="20"/>
      <c r="T13" s="21"/>
      <c r="U13" s="20"/>
      <c r="V13" s="18"/>
      <c r="W13" s="94"/>
      <c r="X13" s="92"/>
      <c r="Y13" s="92"/>
      <c r="Z13" s="92"/>
      <c r="AA13" s="92"/>
      <c r="AB13" s="92"/>
      <c r="AC13" s="92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288</v>
      </c>
      <c r="C15" s="12">
        <v>288</v>
      </c>
      <c r="D15" s="12">
        <v>270</v>
      </c>
      <c r="E15" s="12">
        <v>270</v>
      </c>
      <c r="F15" s="12">
        <v>270</v>
      </c>
      <c r="G15" s="12">
        <v>270</v>
      </c>
      <c r="H15" s="12">
        <v>225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135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288</v>
      </c>
      <c r="C18" s="12">
        <v>288</v>
      </c>
      <c r="D18" s="12">
        <v>270</v>
      </c>
      <c r="E18" s="12">
        <v>270</v>
      </c>
      <c r="F18" s="12">
        <v>270</v>
      </c>
      <c r="G18" s="12">
        <v>270</v>
      </c>
      <c r="H18" s="12">
        <v>225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135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8" t="s">
        <v>19</v>
      </c>
      <c r="B21" s="45">
        <f t="shared" ref="B21:H22" si="0">SUM(B6+B9+B12+B15+B18)</f>
        <v>3576</v>
      </c>
      <c r="C21" s="45">
        <f t="shared" si="0"/>
        <v>3576</v>
      </c>
      <c r="D21" s="45">
        <f t="shared" si="0"/>
        <v>3640</v>
      </c>
      <c r="E21" s="45">
        <f t="shared" si="0"/>
        <v>3640</v>
      </c>
      <c r="F21" s="45">
        <f t="shared" si="0"/>
        <v>3640</v>
      </c>
      <c r="G21" s="45">
        <f t="shared" si="0"/>
        <v>4340</v>
      </c>
      <c r="H21" s="45">
        <f t="shared" si="0"/>
        <v>4250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9" ht="19.5" customHeight="1" thickBot="1" x14ac:dyDescent="0.3">
      <c r="A22" s="97" t="s">
        <v>20</v>
      </c>
      <c r="B22" s="46">
        <f t="shared" si="0"/>
        <v>3324</v>
      </c>
      <c r="C22" s="46">
        <f t="shared" si="0"/>
        <v>3324</v>
      </c>
      <c r="D22" s="46">
        <f t="shared" si="0"/>
        <v>3824</v>
      </c>
      <c r="E22" s="46">
        <f t="shared" si="0"/>
        <v>3824</v>
      </c>
      <c r="F22" s="46">
        <f t="shared" si="0"/>
        <v>3824</v>
      </c>
      <c r="G22" s="46">
        <f t="shared" si="0"/>
        <v>4224</v>
      </c>
      <c r="H22" s="46">
        <f t="shared" si="0"/>
        <v>4170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7" t="s">
        <v>65</v>
      </c>
      <c r="C24" s="108"/>
      <c r="D24" s="108"/>
      <c r="E24" s="109"/>
      <c r="F24" s="107" t="s">
        <v>85</v>
      </c>
      <c r="G24" s="108"/>
      <c r="H24" s="108"/>
      <c r="I24" s="109"/>
      <c r="J24" s="107" t="s">
        <v>86</v>
      </c>
      <c r="K24" s="110"/>
      <c r="L24" s="110"/>
      <c r="M24" s="111"/>
      <c r="N24" s="107" t="s">
        <v>87</v>
      </c>
      <c r="O24" s="110"/>
      <c r="P24" s="110"/>
      <c r="Q24" s="110"/>
      <c r="R24" s="107" t="s">
        <v>88</v>
      </c>
      <c r="S24" s="110"/>
      <c r="T24" s="110"/>
      <c r="U24" s="111"/>
      <c r="X24" s="51" t="s">
        <v>21</v>
      </c>
    </row>
    <row r="25" spans="1:39" ht="18" customHeight="1" thickBot="1" x14ac:dyDescent="0.3">
      <c r="A25" s="98" t="s">
        <v>9</v>
      </c>
      <c r="B25" s="122"/>
      <c r="C25" s="123"/>
      <c r="D25" s="123"/>
      <c r="E25" s="124"/>
      <c r="F25" s="122"/>
      <c r="G25" s="123"/>
      <c r="H25" s="123"/>
      <c r="I25" s="124"/>
      <c r="J25" s="122"/>
      <c r="K25" s="123"/>
      <c r="L25" s="123"/>
      <c r="M25" s="124"/>
      <c r="N25" s="122"/>
      <c r="O25" s="123"/>
      <c r="P25" s="123"/>
      <c r="Q25" s="124"/>
      <c r="R25" s="122"/>
      <c r="S25" s="123"/>
      <c r="T25" s="123"/>
      <c r="U25" s="124"/>
      <c r="X25" s="52" t="s">
        <v>22</v>
      </c>
    </row>
    <row r="26" spans="1:39" ht="18.75" customHeight="1" thickBot="1" x14ac:dyDescent="0.3">
      <c r="A26" s="97" t="s">
        <v>10</v>
      </c>
      <c r="B26" s="119"/>
      <c r="C26" s="120"/>
      <c r="D26" s="120"/>
      <c r="E26" s="121"/>
      <c r="F26" s="119"/>
      <c r="G26" s="120"/>
      <c r="H26" s="120"/>
      <c r="I26" s="121"/>
      <c r="J26" s="119"/>
      <c r="K26" s="120"/>
      <c r="L26" s="120"/>
      <c r="M26" s="121"/>
      <c r="N26" s="119"/>
      <c r="O26" s="120"/>
      <c r="P26" s="120"/>
      <c r="Q26" s="121"/>
      <c r="R26" s="119"/>
      <c r="S26" s="120"/>
      <c r="T26" s="120"/>
      <c r="U26" s="12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8" t="s">
        <v>11</v>
      </c>
      <c r="B28" s="126"/>
      <c r="C28" s="123"/>
      <c r="D28" s="123"/>
      <c r="E28" s="124"/>
      <c r="F28" s="126"/>
      <c r="G28" s="123"/>
      <c r="H28" s="123"/>
      <c r="I28" s="124"/>
      <c r="J28" s="126"/>
      <c r="K28" s="123"/>
      <c r="L28" s="123"/>
      <c r="M28" s="124"/>
      <c r="N28" s="126"/>
      <c r="O28" s="123"/>
      <c r="P28" s="123"/>
      <c r="Q28" s="124"/>
      <c r="R28" s="126"/>
      <c r="S28" s="123"/>
      <c r="T28" s="123"/>
      <c r="U28" s="124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7" t="s">
        <v>12</v>
      </c>
      <c r="B29" s="125"/>
      <c r="C29" s="120"/>
      <c r="D29" s="120"/>
      <c r="E29" s="121"/>
      <c r="F29" s="125"/>
      <c r="G29" s="120"/>
      <c r="H29" s="120"/>
      <c r="I29" s="121"/>
      <c r="J29" s="125"/>
      <c r="K29" s="120"/>
      <c r="L29" s="120"/>
      <c r="M29" s="121"/>
      <c r="N29" s="125"/>
      <c r="O29" s="120"/>
      <c r="P29" s="120"/>
      <c r="Q29" s="121"/>
      <c r="R29" s="125"/>
      <c r="S29" s="120"/>
      <c r="T29" s="120"/>
      <c r="U29" s="12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8" t="s">
        <v>13</v>
      </c>
      <c r="B31" s="126"/>
      <c r="C31" s="123"/>
      <c r="D31" s="123"/>
      <c r="E31" s="124"/>
      <c r="F31" s="126"/>
      <c r="G31" s="123"/>
      <c r="H31" s="123"/>
      <c r="I31" s="124"/>
      <c r="J31" s="126"/>
      <c r="K31" s="123"/>
      <c r="L31" s="123"/>
      <c r="M31" s="124"/>
      <c r="N31" s="126"/>
      <c r="O31" s="123"/>
      <c r="P31" s="123"/>
      <c r="Q31" s="124"/>
      <c r="R31" s="126"/>
      <c r="S31" s="123"/>
      <c r="T31" s="123"/>
      <c r="U31" s="124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7" t="s">
        <v>25</v>
      </c>
      <c r="B32" s="125"/>
      <c r="C32" s="120"/>
      <c r="D32" s="120"/>
      <c r="E32" s="121"/>
      <c r="F32" s="125"/>
      <c r="G32" s="120"/>
      <c r="H32" s="120"/>
      <c r="I32" s="121"/>
      <c r="J32" s="125"/>
      <c r="K32" s="120"/>
      <c r="L32" s="120"/>
      <c r="M32" s="121"/>
      <c r="N32" s="125"/>
      <c r="O32" s="120"/>
      <c r="P32" s="120"/>
      <c r="Q32" s="121"/>
      <c r="R32" s="125"/>
      <c r="S32" s="120"/>
      <c r="T32" s="120"/>
      <c r="U32" s="121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8" t="s">
        <v>78</v>
      </c>
      <c r="B34" s="126"/>
      <c r="C34" s="123"/>
      <c r="D34" s="123"/>
      <c r="E34" s="124"/>
      <c r="F34" s="126"/>
      <c r="G34" s="123"/>
      <c r="H34" s="123"/>
      <c r="I34" s="124"/>
      <c r="J34" s="126"/>
      <c r="K34" s="123"/>
      <c r="L34" s="123"/>
      <c r="M34" s="124"/>
      <c r="N34" s="126"/>
      <c r="O34" s="123"/>
      <c r="P34" s="123"/>
      <c r="Q34" s="124"/>
      <c r="R34" s="126"/>
      <c r="S34" s="123"/>
      <c r="T34" s="123"/>
      <c r="U34" s="124"/>
    </row>
    <row r="35" spans="1:21" ht="18" customHeight="1" thickBot="1" x14ac:dyDescent="0.3">
      <c r="A35" s="97" t="s">
        <v>81</v>
      </c>
      <c r="B35" s="125"/>
      <c r="C35" s="120"/>
      <c r="D35" s="120"/>
      <c r="E35" s="121"/>
      <c r="F35" s="125"/>
      <c r="G35" s="120"/>
      <c r="H35" s="120"/>
      <c r="I35" s="121"/>
      <c r="J35" s="125"/>
      <c r="K35" s="120"/>
      <c r="L35" s="120"/>
      <c r="M35" s="121"/>
      <c r="N35" s="125"/>
      <c r="O35" s="120"/>
      <c r="P35" s="120"/>
      <c r="Q35" s="121"/>
      <c r="R35" s="125"/>
      <c r="S35" s="120"/>
      <c r="T35" s="120"/>
      <c r="U35" s="12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6"/>
      <c r="C37" s="123"/>
      <c r="D37" s="123"/>
      <c r="E37" s="124"/>
      <c r="F37" s="126"/>
      <c r="G37" s="123"/>
      <c r="H37" s="123"/>
      <c r="I37" s="124"/>
      <c r="J37" s="126"/>
      <c r="K37" s="123"/>
      <c r="L37" s="123"/>
      <c r="M37" s="124"/>
      <c r="N37" s="126"/>
      <c r="O37" s="123"/>
      <c r="P37" s="123"/>
      <c r="Q37" s="124"/>
      <c r="R37" s="130"/>
      <c r="S37" s="131"/>
      <c r="T37" s="131"/>
      <c r="U37" s="132"/>
    </row>
    <row r="38" spans="1:21" ht="18.75" customHeight="1" thickBot="1" x14ac:dyDescent="0.3">
      <c r="A38" s="36" t="s">
        <v>82</v>
      </c>
      <c r="B38" s="125"/>
      <c r="C38" s="120"/>
      <c r="D38" s="120"/>
      <c r="E38" s="121"/>
      <c r="F38" s="125"/>
      <c r="G38" s="120"/>
      <c r="H38" s="120"/>
      <c r="I38" s="121"/>
      <c r="J38" s="125"/>
      <c r="K38" s="120"/>
      <c r="L38" s="120"/>
      <c r="M38" s="121"/>
      <c r="N38" s="125"/>
      <c r="O38" s="120"/>
      <c r="P38" s="120"/>
      <c r="Q38" s="121"/>
      <c r="R38" s="125"/>
      <c r="S38" s="120"/>
      <c r="T38" s="120"/>
      <c r="U38" s="12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8" t="s">
        <v>19</v>
      </c>
      <c r="B40" s="130"/>
      <c r="C40" s="131"/>
      <c r="D40" s="131"/>
      <c r="E40" s="132"/>
      <c r="F40" s="130"/>
      <c r="G40" s="131"/>
      <c r="H40" s="131"/>
      <c r="I40" s="132"/>
      <c r="J40" s="130"/>
      <c r="K40" s="131"/>
      <c r="L40" s="131"/>
      <c r="M40" s="132"/>
      <c r="N40" s="130"/>
      <c r="O40" s="131"/>
      <c r="P40" s="131"/>
      <c r="Q40" s="132"/>
      <c r="R40" s="130"/>
      <c r="S40" s="131"/>
      <c r="T40" s="131"/>
      <c r="U40" s="132"/>
    </row>
    <row r="41" spans="1:21" ht="18" customHeight="1" thickBot="1" x14ac:dyDescent="0.3">
      <c r="A41" s="97" t="s">
        <v>20</v>
      </c>
      <c r="B41" s="127"/>
      <c r="C41" s="128"/>
      <c r="D41" s="128"/>
      <c r="E41" s="129"/>
      <c r="F41" s="127"/>
      <c r="G41" s="128"/>
      <c r="H41" s="128"/>
      <c r="I41" s="129"/>
      <c r="J41" s="127"/>
      <c r="K41" s="128"/>
      <c r="L41" s="128"/>
      <c r="M41" s="129"/>
      <c r="N41" s="127"/>
      <c r="O41" s="128"/>
      <c r="P41" s="128"/>
      <c r="Q41" s="129"/>
      <c r="R41" s="127"/>
      <c r="S41" s="128"/>
      <c r="T41" s="128"/>
      <c r="U41" s="129"/>
    </row>
    <row r="44" spans="1:21" x14ac:dyDescent="0.25">
      <c r="A44" t="s">
        <v>99</v>
      </c>
    </row>
    <row r="45" spans="1:21" x14ac:dyDescent="0.25">
      <c r="A45" t="s">
        <v>98</v>
      </c>
    </row>
    <row r="46" spans="1:21" x14ac:dyDescent="0.25">
      <c r="A46" t="s">
        <v>103</v>
      </c>
    </row>
    <row r="47" spans="1:21" x14ac:dyDescent="0.25">
      <c r="A47" t="s">
        <v>104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2026</vt:lpstr>
      <vt:lpstr>February 2026</vt:lpstr>
      <vt:lpstr>March 2026</vt:lpstr>
      <vt:lpstr>April 2026</vt:lpstr>
      <vt:lpstr>May 2026</vt:lpstr>
      <vt:lpstr>June 2026</vt:lpstr>
      <vt:lpstr>July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2026-06-26T05:41:33Z</dcterms:modified>
</cp:coreProperties>
</file>