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53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N11" i="746" l="1"/>
  <c r="K9" i="746"/>
  <c r="C70" i="1353" l="1"/>
  <c r="C65" i="1353"/>
  <c r="C58" i="1353"/>
  <c r="C45" i="1353"/>
  <c r="C34" i="1353"/>
  <c r="C20" i="1353"/>
  <c r="H10" i="746" l="1"/>
  <c r="D10" i="746"/>
  <c r="H9" i="746"/>
  <c r="D9" i="746"/>
  <c r="H8" i="746"/>
  <c r="D8" i="746"/>
  <c r="H7" i="746"/>
  <c r="D7" i="746"/>
  <c r="H6" i="746"/>
  <c r="D6" i="746"/>
  <c r="H5" i="746"/>
  <c r="D5" i="746"/>
  <c r="N5" i="746" l="1"/>
  <c r="N6" i="746"/>
  <c r="N7" i="746"/>
  <c r="N8" i="746"/>
  <c r="K8" i="746"/>
  <c r="N9" i="746"/>
  <c r="N10" i="746"/>
  <c r="K7" i="746" l="1"/>
  <c r="K5" i="746"/>
  <c r="K10" i="746"/>
  <c r="K6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<sst xmlns="http://schemas.openxmlformats.org/spreadsheetml/2006/main" count="171" uniqueCount="92">
  <si>
    <t>Participant</t>
  </si>
  <si>
    <t>[MW]</t>
  </si>
  <si>
    <t>IMPORT</t>
  </si>
  <si>
    <t>[EUR/MWh]</t>
  </si>
  <si>
    <t>BULGARIA</t>
  </si>
  <si>
    <t>11XDANSKECOM---P</t>
  </si>
  <si>
    <t>11XELPETRAENERG0</t>
  </si>
  <si>
    <t>11XEZPADAHANDELC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</si>
  <si>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</si>
  <si>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</si>
  <si>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</si>
  <si>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</si>
  <si>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</si>
  <si>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</si>
  <si>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</si>
  <si>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</si>
  <si>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EXPORT</t>
  </si>
  <si>
    <t>11XSTATKRAFT001N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</si>
  <si>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</si>
  <si>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</si>
  <si>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</si>
  <si>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</si>
  <si>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</si>
  <si>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</si>
  <si>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</si>
  <si>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</si>
  <si>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Bulgaria -&gt; Romania (BG-RO)</t>
  </si>
  <si>
    <t>Serbia -&gt; Romania (RS-RO)</t>
  </si>
  <si>
    <t>Romania -&gt; Bulgaria (RO-BG)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</si>
  <si>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</si>
  <si>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</si>
  <si>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</si>
  <si>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</si>
  <si>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</si>
  <si>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</si>
  <si>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</si>
  <si>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</si>
  <si>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</si>
  <si>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</si>
  <si>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</si>
  <si>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</si>
  <si>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</si>
  <si>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</si>
  <si>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</si>
  <si>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</si>
  <si>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</si>
  <si>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27XALPIQ-ENERGYS</t>
  </si>
  <si>
    <t>11XFREEPOINT---N</t>
  </si>
  <si>
    <t>11XDISAM-------V</t>
  </si>
  <si>
    <t>28X-PETROL-LJ--C</t>
  </si>
  <si>
    <t>32X001100100373M</t>
  </si>
  <si>
    <t>32X-EVN-TSEE---K</t>
  </si>
  <si>
    <t>EVN TRADE</t>
  </si>
  <si>
    <t>13XVERBUND1234-P</t>
  </si>
  <si>
    <t>32X001100100382L</t>
  </si>
  <si>
    <t>Available transfer capacity on the tie-lines of the Romanian Power System with its neighbouring Systems</t>
  </si>
  <si>
    <t>Total [Euro]</t>
  </si>
  <si>
    <t>EXPORT (RO-UA)</t>
  </si>
  <si>
    <t>IMPORT (BG-RO)</t>
  </si>
  <si>
    <t>EXPORT (RO-BG)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</si>
  <si>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</si>
  <si>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</si>
  <si>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</si>
  <si>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</si>
  <si>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</si>
  <si>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</si>
  <si>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ATC = 650</t>
  </si>
  <si>
    <t>ALPIQ ENERGY SE</t>
  </si>
  <si>
    <t>EDF Trading Limited</t>
  </si>
  <si>
    <t>Energi Danmark A/S</t>
  </si>
  <si>
    <t>EZPADA S.R.O.</t>
  </si>
  <si>
    <t>FREEPOINT COMMODITIES EUROPE LLP</t>
  </si>
  <si>
    <t>Petrol Slovenska energetska druzba dd Ljubljana</t>
  </si>
  <si>
    <t>RITAM-4-TB ood</t>
  </si>
  <si>
    <t>VERBUND Trading GmbH</t>
  </si>
  <si>
    <t>DANSKE COMMODITIES</t>
  </si>
  <si>
    <t>MVM PARTNER RZT</t>
  </si>
  <si>
    <t>STATKRAFT</t>
  </si>
  <si>
    <t>ENERGO-PRO TRADING</t>
  </si>
  <si>
    <t>CEZ TRADE</t>
  </si>
  <si>
    <t>ATC = 50</t>
  </si>
  <si>
    <t>ATC = 300</t>
  </si>
  <si>
    <t>ATCm</t>
  </si>
  <si>
    <t>01-31.12.2018</t>
  </si>
  <si>
    <t>CROSS BORDER CAPACITY ALLOCATION AUCTION RESULTS for the period of:
01-31.12.2018</t>
  </si>
  <si>
    <t>NOTE: The deadline for transferring capacities for the month of DECEMBER is 25 NOVEMBER 2018, 12:00(RO). _x000D_
The transfers are to be operated by the participants in the DAMAS platform and the corresponding annex for the transfer is to be sent  by email to: contracte.alocare@transelectrica.ro</t>
  </si>
  <si>
    <t>December 2018</t>
  </si>
  <si>
    <t>ATC = 240</t>
  </si>
  <si>
    <t>ATC = 200</t>
  </si>
  <si>
    <t>30XROREFURO----E</t>
  </si>
  <si>
    <t xml:space="preserve">ELPETRA ENERGY Ltd. </t>
  </si>
  <si>
    <t>MET Romania Energy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</si>
</sst>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87">
    <xf numFmtId="0" fontId="0" fillId="0" borderId="0" xfId="0"/>
    <xf numFmtId="0" fontId="3" fillId="34" borderId="18" xfId="90" applyFont="1" applyFill="1" applyBorder="1" applyAlignment="1">
      <alignment horizontal="center" vertical="center" wrapText="1"/>
    </xf>
    <xf numFmtId="0" fontId="2" fillId="34" borderId="19" xfId="90" applyNumberFormat="1" applyFont="1" applyFill="1" applyBorder="1" applyAlignment="1">
      <alignment horizontal="center" vertical="center" wrapText="1"/>
    </xf>
    <xf numFmtId="0" fontId="3" fillId="34" borderId="19" xfId="0" applyFont="1" applyFill="1" applyBorder="1" applyAlignment="1">
      <alignment horizontal="center" vertical="center" wrapText="1"/>
    </xf>
    <xf numFmtId="0" fontId="2" fillId="0" borderId="0" xfId="0" applyFont="1"/>
    <xf numFmtId="0" fontId="1" fillId="35" borderId="17" xfId="86" applyFont="1" applyFill="1" applyBorder="1" applyAlignment="1">
      <alignment horizontal="center" vertical="center" wrapText="1"/>
    </xf>
    <xf numFmtId="0" fontId="1" fillId="36" borderId="24" xfId="86" applyFont="1" applyFill="1" applyBorder="1" applyAlignment="1">
      <alignment horizontal="center" vertical="center" wrapText="1"/>
    </xf>
    <xf numFmtId="0" fontId="1" fillId="37" borderId="24" xfId="86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4" fontId="37" fillId="0" borderId="10" xfId="0" applyNumberFormat="1" applyFont="1" applyFill="1" applyBorder="1" applyAlignment="1">
      <alignment horizontal="center" wrapText="1"/>
    </xf>
    <xf numFmtId="49" fontId="1" fillId="27" borderId="10" xfId="0" applyNumberFormat="1" applyFont="1" applyFill="1" applyBorder="1" applyAlignment="1">
      <alignment horizontal="center" vertical="center" wrapText="1"/>
    </xf>
    <xf numFmtId="0" fontId="33" fillId="31" borderId="19" xfId="90" applyFont="1" applyFill="1" applyBorder="1" applyAlignment="1">
      <alignment horizontal="center" vertical="center" wrapText="1"/>
    </xf>
    <xf numFmtId="0" fontId="33" fillId="31" borderId="20" xfId="90" applyFont="1" applyFill="1" applyBorder="1" applyAlignment="1">
      <alignment horizontal="center" vertical="center" wrapText="1"/>
    </xf>
    <xf numFmtId="0" fontId="33" fillId="32" borderId="21" xfId="90" applyFont="1" applyFill="1" applyBorder="1" applyAlignment="1">
      <alignment horizontal="center" vertical="center" wrapText="1"/>
    </xf>
    <xf numFmtId="0" fontId="33" fillId="34" borderId="20" xfId="90" applyFont="1" applyFill="1" applyBorder="1" applyAlignment="1">
      <alignment horizontal="center" vertical="center" wrapText="1"/>
    </xf>
    <xf numFmtId="0" fontId="2" fillId="34" borderId="19" xfId="90" applyFont="1" applyFill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 applyAlignment="1">
      <alignment vertical="center"/>
    </xf>
    <xf numFmtId="0" fontId="3" fillId="25" borderId="23" xfId="90" applyFont="1" applyFill="1" applyBorder="1" applyAlignment="1">
      <alignment horizontal="center" vertical="center" wrapText="1"/>
    </xf>
    <xf numFmtId="0" fontId="2" fillId="25" borderId="25" xfId="90" applyFont="1" applyFill="1" applyBorder="1" applyAlignment="1">
      <alignment horizontal="center" vertical="center" wrapText="1"/>
    </xf>
    <xf numFmtId="0" fontId="3" fillId="25" borderId="18" xfId="90" applyFont="1" applyFill="1" applyBorder="1" applyAlignment="1">
      <alignment horizontal="center" vertical="center" wrapText="1"/>
    </xf>
    <xf numFmtId="0" fontId="2" fillId="25" borderId="19" xfId="90" applyFont="1" applyFill="1" applyBorder="1" applyAlignment="1">
      <alignment horizontal="center" vertical="center" wrapText="1"/>
    </xf>
    <xf numFmtId="0" fontId="2" fillId="25" borderId="19" xfId="90" applyNumberFormat="1" applyFont="1" applyFill="1" applyBorder="1" applyAlignment="1">
      <alignment horizontal="center" vertical="center" wrapText="1"/>
    </xf>
    <xf numFmtId="0" fontId="33" fillId="32" borderId="20" xfId="9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3" fillId="25" borderId="1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0" fillId="36" borderId="18" xfId="0" applyFont="1" applyFill="1" applyBorder="1" applyAlignment="1">
      <alignment horizontal="center" vertical="center"/>
    </xf>
    <xf numFmtId="0" fontId="30" fillId="35" borderId="19" xfId="0" applyFont="1" applyFill="1" applyBorder="1" applyAlignment="1">
      <alignment horizontal="center" vertical="center"/>
    </xf>
    <xf numFmtId="0" fontId="30" fillId="37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30" borderId="10" xfId="0" applyFont="1" applyFill="1" applyBorder="1" applyAlignment="1">
      <alignment horizontal="center" vertical="center" wrapText="1"/>
    </xf>
    <xf numFmtId="49" fontId="1" fillId="30" borderId="10" xfId="0" applyNumberFormat="1" applyFont="1" applyFill="1" applyBorder="1" applyAlignment="1">
      <alignment horizontal="center" vertical="center" wrapText="1"/>
    </xf>
    <xf numFmtId="0" fontId="1" fillId="38" borderId="10" xfId="0" applyFont="1" applyFill="1" applyBorder="1" applyAlignment="1">
      <alignment horizontal="center" vertical="center" wrapText="1"/>
    </xf>
    <xf numFmtId="49" fontId="1" fillId="38" borderId="10" xfId="0" applyNumberFormat="1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1" fontId="38" fillId="28" borderId="10" xfId="0" applyNumberFormat="1" applyFont="1" applyFill="1" applyBorder="1" applyAlignment="1">
      <alignment horizontal="center" vertical="center" wrapText="1"/>
    </xf>
    <xf numFmtId="4" fontId="38" fillId="28" borderId="10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30" borderId="10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8" borderId="10" xfId="0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38" borderId="10" xfId="0" applyFont="1" applyFill="1" applyBorder="1" applyAlignment="1">
      <alignment horizontal="center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49" fontId="38" fillId="28" borderId="10" xfId="0" applyNumberFormat="1" applyFont="1" applyFill="1" applyBorder="1" applyAlignment="1">
      <alignment horizontal="center" vertical="center" wrapText="1"/>
    </xf>
    <xf numFmtId="0" fontId="1" fillId="29" borderId="10" xfId="0" applyNumberFormat="1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 wrapText="1"/>
    </xf>
    <xf numFmtId="14" fontId="32" fillId="39" borderId="10" xfId="0" applyNumberFormat="1" applyFont="1" applyFill="1" applyBorder="1" applyAlignment="1">
      <alignment horizontal="center" vertical="center" wrapText="1"/>
    </xf>
    <xf numFmtId="0" fontId="40" fillId="39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26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1" borderId="18" xfId="90" applyFont="1" applyFill="1" applyBorder="1" applyAlignment="1">
      <alignment horizontal="center" vertical="center" wrapText="1"/>
    </xf>
    <xf numFmtId="0" fontId="1" fillId="31" borderId="19" xfId="90" applyFont="1" applyFill="1" applyBorder="1" applyAlignment="1">
      <alignment horizontal="center" vertical="center" wrapText="1"/>
    </xf>
    <xf numFmtId="0" fontId="3" fillId="30" borderId="27" xfId="90" applyFont="1" applyFill="1" applyBorder="1" applyAlignment="1">
      <alignment horizontal="center" vertical="center" textRotation="90" wrapText="1"/>
    </xf>
    <xf numFmtId="0" fontId="3" fillId="30" borderId="28" xfId="90" applyFont="1" applyFill="1" applyBorder="1" applyAlignment="1">
      <alignment horizontal="center" vertical="center" textRotation="90" wrapText="1"/>
    </xf>
    <xf numFmtId="0" fontId="3" fillId="33" borderId="27" xfId="90" applyFont="1" applyFill="1" applyBorder="1" applyAlignment="1">
      <alignment horizontal="center" vertical="center" textRotation="90" wrapText="1"/>
    </xf>
    <xf numFmtId="0" fontId="3" fillId="33" borderId="28" xfId="90" applyFont="1" applyFill="1" applyBorder="1" applyAlignment="1">
      <alignment horizontal="center" vertical="center" textRotation="90" wrapText="1"/>
    </xf>
    <xf numFmtId="0" fontId="3" fillId="33" borderId="29" xfId="90" applyFont="1" applyFill="1" applyBorder="1" applyAlignment="1">
      <alignment horizontal="center" vertical="center" textRotation="90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71"/>
  <sheetViews>
    <sheetView tabSelected="1" workbookViewId="0">
      <selection activeCell="D7" sqref="D7:D19"/>
    </sheetView>
  </sheetViews>
  <sheetFormatPr defaultRowHeight="12.75" x14ac:dyDescent="0.2"/>
  <cols>
    <col min="1" max="120" width="20.7109375" customWidth="1"/>
  </cols>
  <sheetData>
    <row r="1" spans="1:4" x14ac:dyDescent="0.2">
      <c r="A1" s="55" t="s">
        <v>83</v>
      </c>
      <c r="B1" s="55"/>
      <c r="C1" s="55"/>
      <c r="D1" s="55"/>
    </row>
    <row r="2" spans="1:4" x14ac:dyDescent="0.2">
      <c r="A2" s="56">
        <v>31</v>
      </c>
      <c r="B2" s="56"/>
      <c r="C2" s="56"/>
      <c r="D2" s="56"/>
    </row>
    <row r="3" spans="1:4" ht="35.1" customHeight="1" x14ac:dyDescent="0.2">
      <c r="A3" s="57" t="s">
        <v>84</v>
      </c>
      <c r="B3" s="57"/>
      <c r="C3" s="57"/>
      <c r="D3" s="57"/>
    </row>
    <row r="4" spans="1:4" ht="13.5" thickBot="1" x14ac:dyDescent="0.25">
      <c r="A4" s="58" t="s">
        <v>0</v>
      </c>
      <c r="B4" s="59"/>
      <c r="C4" s="10" t="s">
        <v>18</v>
      </c>
      <c r="D4" s="11" t="s">
        <v>19</v>
      </c>
    </row>
    <row r="5" spans="1:4" ht="13.5" thickTop="1" x14ac:dyDescent="0.2">
      <c r="A5" s="12" t="s">
        <v>20</v>
      </c>
      <c r="B5" s="13" t="s">
        <v>21</v>
      </c>
      <c r="C5" s="14" t="s">
        <v>1</v>
      </c>
      <c r="D5" s="15" t="s">
        <v>3</v>
      </c>
    </row>
    <row r="6" spans="1:4" x14ac:dyDescent="0.2">
      <c r="A6" s="42" t="s">
        <v>4</v>
      </c>
      <c r="B6" s="43" t="s">
        <v>58</v>
      </c>
      <c r="C6" s="60" t="s">
        <v>87</v>
      </c>
      <c r="D6" s="60"/>
    </row>
    <row r="7" spans="1:4" ht="25.5" x14ac:dyDescent="0.2">
      <c r="A7" s="40" t="s">
        <v>5</v>
      </c>
      <c r="B7" s="40" t="s">
        <v>75</v>
      </c>
      <c r="C7" s="40">
        <v>49</v>
      </c>
      <c r="D7" s="54"/>
    </row>
    <row r="8" spans="1:4" x14ac:dyDescent="0.2">
      <c r="A8" s="40" t="s">
        <v>43</v>
      </c>
      <c r="B8" s="40" t="s">
        <v>44</v>
      </c>
      <c r="C8" s="40">
        <v>20</v>
      </c>
      <c r="D8" s="54"/>
    </row>
    <row r="9" spans="1:4" x14ac:dyDescent="0.2">
      <c r="A9" s="40" t="s">
        <v>8</v>
      </c>
      <c r="B9" s="40" t="s">
        <v>9</v>
      </c>
      <c r="C9" s="40">
        <v>43</v>
      </c>
      <c r="D9" s="54"/>
    </row>
    <row r="10" spans="1:4" x14ac:dyDescent="0.2">
      <c r="A10" s="40" t="s">
        <v>11</v>
      </c>
      <c r="B10" s="40" t="s">
        <v>10</v>
      </c>
      <c r="C10" s="40">
        <v>20</v>
      </c>
      <c r="D10" s="54"/>
    </row>
    <row r="11" spans="1:4" x14ac:dyDescent="0.2">
      <c r="A11" s="40" t="s">
        <v>33</v>
      </c>
      <c r="B11" s="40" t="s">
        <v>79</v>
      </c>
      <c r="C11" s="40">
        <v>20</v>
      </c>
      <c r="D11" s="54"/>
    </row>
    <row r="12" spans="1:4" x14ac:dyDescent="0.2">
      <c r="A12" s="40" t="s">
        <v>17</v>
      </c>
      <c r="B12" s="40" t="s">
        <v>77</v>
      </c>
      <c r="C12" s="40">
        <v>3</v>
      </c>
      <c r="D12" s="54"/>
    </row>
    <row r="13" spans="1:4" x14ac:dyDescent="0.2">
      <c r="A13" s="40" t="s">
        <v>46</v>
      </c>
      <c r="B13" s="40" t="s">
        <v>67</v>
      </c>
      <c r="C13" s="40">
        <v>25</v>
      </c>
      <c r="D13" s="54"/>
    </row>
    <row r="14" spans="1:4" x14ac:dyDescent="0.2">
      <c r="A14" s="40" t="s">
        <v>51</v>
      </c>
      <c r="B14" s="40" t="s">
        <v>52</v>
      </c>
      <c r="C14" s="40">
        <v>5</v>
      </c>
      <c r="D14" s="54"/>
    </row>
    <row r="15" spans="1:4" x14ac:dyDescent="0.2">
      <c r="A15" s="40" t="s">
        <v>32</v>
      </c>
      <c r="B15" s="40" t="s">
        <v>76</v>
      </c>
      <c r="C15" s="40">
        <v>5</v>
      </c>
      <c r="D15" s="54"/>
    </row>
    <row r="16" spans="1:4" x14ac:dyDescent="0.2">
      <c r="A16" s="40" t="s">
        <v>41</v>
      </c>
      <c r="B16" s="40" t="s">
        <v>42</v>
      </c>
      <c r="C16" s="40">
        <v>15</v>
      </c>
      <c r="D16" s="54"/>
    </row>
    <row r="17" spans="1:4" ht="25.5" x14ac:dyDescent="0.2">
      <c r="A17" s="40" t="s">
        <v>50</v>
      </c>
      <c r="B17" s="40" t="s">
        <v>78</v>
      </c>
      <c r="C17" s="40">
        <v>20</v>
      </c>
      <c r="D17" s="54"/>
    </row>
    <row r="18" spans="1:4" ht="38.25" x14ac:dyDescent="0.2">
      <c r="A18" s="40" t="s">
        <v>47</v>
      </c>
      <c r="B18" s="40" t="s">
        <v>71</v>
      </c>
      <c r="C18" s="40">
        <v>5</v>
      </c>
      <c r="D18" s="54"/>
    </row>
    <row r="19" spans="1:4" ht="38.25" x14ac:dyDescent="0.2">
      <c r="A19" s="40" t="s">
        <v>49</v>
      </c>
      <c r="B19" s="40" t="s">
        <v>72</v>
      </c>
      <c r="C19" s="40">
        <v>10</v>
      </c>
      <c r="D19" s="54"/>
    </row>
    <row r="20" spans="1:4" x14ac:dyDescent="0.2">
      <c r="A20" s="62" t="s">
        <v>40</v>
      </c>
      <c r="B20" s="62"/>
      <c r="C20" s="41">
        <f>SUM(C7:C19)</f>
        <v>240</v>
      </c>
      <c r="D20" s="16">
        <v>9.6300000000000008</v>
      </c>
    </row>
    <row r="21" spans="1:4" x14ac:dyDescent="0.2">
      <c r="A21" s="44" t="s">
        <v>4</v>
      </c>
      <c r="B21" s="45" t="s">
        <v>59</v>
      </c>
      <c r="C21" s="63" t="s">
        <v>88</v>
      </c>
      <c r="D21" s="63"/>
    </row>
    <row r="22" spans="1:4" ht="25.5" x14ac:dyDescent="0.2">
      <c r="A22" s="40" t="s">
        <v>6</v>
      </c>
      <c r="B22" s="40" t="s">
        <v>90</v>
      </c>
      <c r="C22" s="40">
        <v>15</v>
      </c>
      <c r="D22" s="61"/>
    </row>
    <row r="23" spans="1:4" ht="25.5" x14ac:dyDescent="0.2">
      <c r="A23" s="40" t="s">
        <v>5</v>
      </c>
      <c r="B23" s="40" t="s">
        <v>75</v>
      </c>
      <c r="C23" s="40">
        <v>59</v>
      </c>
      <c r="D23" s="61"/>
    </row>
    <row r="24" spans="1:4" x14ac:dyDescent="0.2">
      <c r="A24" s="40" t="s">
        <v>43</v>
      </c>
      <c r="B24" s="40" t="s">
        <v>44</v>
      </c>
      <c r="C24" s="40">
        <v>10</v>
      </c>
      <c r="D24" s="61"/>
    </row>
    <row r="25" spans="1:4" x14ac:dyDescent="0.2">
      <c r="A25" s="40" t="s">
        <v>38</v>
      </c>
      <c r="B25" s="40" t="s">
        <v>37</v>
      </c>
      <c r="C25" s="40">
        <v>10</v>
      </c>
      <c r="D25" s="61"/>
    </row>
    <row r="26" spans="1:4" x14ac:dyDescent="0.2">
      <c r="A26" s="40" t="s">
        <v>8</v>
      </c>
      <c r="B26" s="40" t="s">
        <v>9</v>
      </c>
      <c r="C26" s="40">
        <v>28</v>
      </c>
      <c r="D26" s="61"/>
    </row>
    <row r="27" spans="1:4" x14ac:dyDescent="0.2">
      <c r="A27" s="40" t="s">
        <v>17</v>
      </c>
      <c r="B27" s="40" t="s">
        <v>77</v>
      </c>
      <c r="C27" s="40">
        <v>6</v>
      </c>
      <c r="D27" s="61"/>
    </row>
    <row r="28" spans="1:4" x14ac:dyDescent="0.2">
      <c r="A28" s="40" t="s">
        <v>46</v>
      </c>
      <c r="B28" s="40" t="s">
        <v>67</v>
      </c>
      <c r="C28" s="40">
        <v>20</v>
      </c>
      <c r="D28" s="61"/>
    </row>
    <row r="29" spans="1:4" x14ac:dyDescent="0.2">
      <c r="A29" s="40" t="s">
        <v>51</v>
      </c>
      <c r="B29" s="40" t="s">
        <v>52</v>
      </c>
      <c r="C29" s="40">
        <v>5</v>
      </c>
      <c r="D29" s="61"/>
    </row>
    <row r="30" spans="1:4" x14ac:dyDescent="0.2">
      <c r="A30" s="40" t="s">
        <v>41</v>
      </c>
      <c r="B30" s="40" t="s">
        <v>42</v>
      </c>
      <c r="C30" s="40">
        <v>27</v>
      </c>
      <c r="D30" s="61"/>
    </row>
    <row r="31" spans="1:4" ht="38.25" x14ac:dyDescent="0.2">
      <c r="A31" s="40" t="s">
        <v>47</v>
      </c>
      <c r="B31" s="40" t="s">
        <v>71</v>
      </c>
      <c r="C31" s="40">
        <v>10</v>
      </c>
      <c r="D31" s="61"/>
    </row>
    <row r="32" spans="1:4" ht="25.5" x14ac:dyDescent="0.2">
      <c r="A32" s="40" t="s">
        <v>89</v>
      </c>
      <c r="B32" s="40" t="s">
        <v>91</v>
      </c>
      <c r="C32" s="40">
        <v>5</v>
      </c>
      <c r="D32" s="61"/>
    </row>
    <row r="33" spans="1:4" x14ac:dyDescent="0.2">
      <c r="A33" s="40" t="s">
        <v>54</v>
      </c>
      <c r="B33" s="40" t="s">
        <v>73</v>
      </c>
      <c r="C33" s="40">
        <v>5</v>
      </c>
      <c r="D33" s="61"/>
    </row>
    <row r="34" spans="1:4" x14ac:dyDescent="0.2">
      <c r="A34" s="62" t="s">
        <v>40</v>
      </c>
      <c r="B34" s="62"/>
      <c r="C34" s="41">
        <f>SUM(C22:C33)</f>
        <v>200</v>
      </c>
      <c r="D34" s="16">
        <v>0.22</v>
      </c>
    </row>
    <row r="35" spans="1:4" x14ac:dyDescent="0.2">
      <c r="A35" s="46" t="s">
        <v>31</v>
      </c>
      <c r="B35" s="47" t="s">
        <v>34</v>
      </c>
      <c r="C35" s="57" t="s">
        <v>66</v>
      </c>
      <c r="D35" s="57"/>
    </row>
    <row r="36" spans="1:4" x14ac:dyDescent="0.2">
      <c r="A36" s="40" t="s">
        <v>38</v>
      </c>
      <c r="B36" s="40" t="s">
        <v>37</v>
      </c>
      <c r="C36" s="40">
        <v>60</v>
      </c>
      <c r="D36" s="64"/>
    </row>
    <row r="37" spans="1:4" x14ac:dyDescent="0.2">
      <c r="A37" s="40" t="s">
        <v>8</v>
      </c>
      <c r="B37" s="40" t="s">
        <v>9</v>
      </c>
      <c r="C37" s="40">
        <v>75</v>
      </c>
      <c r="D37" s="64"/>
    </row>
    <row r="38" spans="1:4" x14ac:dyDescent="0.2">
      <c r="A38" s="40" t="s">
        <v>11</v>
      </c>
      <c r="B38" s="40" t="s">
        <v>10</v>
      </c>
      <c r="C38" s="40">
        <v>20</v>
      </c>
      <c r="D38" s="64"/>
    </row>
    <row r="39" spans="1:4" x14ac:dyDescent="0.2">
      <c r="A39" s="40" t="s">
        <v>33</v>
      </c>
      <c r="B39" s="40" t="s">
        <v>79</v>
      </c>
      <c r="C39" s="40">
        <v>40</v>
      </c>
      <c r="D39" s="64"/>
    </row>
    <row r="40" spans="1:4" x14ac:dyDescent="0.2">
      <c r="A40" s="40" t="s">
        <v>17</v>
      </c>
      <c r="B40" s="40" t="s">
        <v>77</v>
      </c>
      <c r="C40" s="40">
        <v>27</v>
      </c>
      <c r="D40" s="64"/>
    </row>
    <row r="41" spans="1:4" x14ac:dyDescent="0.2">
      <c r="A41" s="40" t="s">
        <v>32</v>
      </c>
      <c r="B41" s="40" t="s">
        <v>76</v>
      </c>
      <c r="C41" s="40">
        <v>25</v>
      </c>
      <c r="D41" s="64"/>
    </row>
    <row r="42" spans="1:4" x14ac:dyDescent="0.2">
      <c r="A42" s="40" t="s">
        <v>41</v>
      </c>
      <c r="B42" s="40" t="s">
        <v>42</v>
      </c>
      <c r="C42" s="40">
        <v>75</v>
      </c>
      <c r="D42" s="64"/>
    </row>
    <row r="43" spans="1:4" ht="38.25" x14ac:dyDescent="0.2">
      <c r="A43" s="40" t="s">
        <v>49</v>
      </c>
      <c r="B43" s="40" t="s">
        <v>72</v>
      </c>
      <c r="C43" s="40">
        <v>75</v>
      </c>
      <c r="D43" s="64"/>
    </row>
    <row r="44" spans="1:4" x14ac:dyDescent="0.2">
      <c r="A44" s="40" t="s">
        <v>48</v>
      </c>
      <c r="B44" s="40" t="s">
        <v>69</v>
      </c>
      <c r="C44" s="40">
        <v>253</v>
      </c>
      <c r="D44" s="64"/>
    </row>
    <row r="45" spans="1:4" x14ac:dyDescent="0.2">
      <c r="A45" s="62" t="s">
        <v>40</v>
      </c>
      <c r="B45" s="62"/>
      <c r="C45" s="41">
        <f>SUM(C36:C44)</f>
        <v>650</v>
      </c>
      <c r="D45" s="16">
        <v>0.02</v>
      </c>
    </row>
    <row r="46" spans="1:4" x14ac:dyDescent="0.2">
      <c r="A46" s="48" t="s">
        <v>31</v>
      </c>
      <c r="B46" s="49" t="s">
        <v>35</v>
      </c>
      <c r="C46" s="65" t="s">
        <v>81</v>
      </c>
      <c r="D46" s="65"/>
    </row>
    <row r="47" spans="1:4" ht="25.5" x14ac:dyDescent="0.2">
      <c r="A47" s="40" t="s">
        <v>5</v>
      </c>
      <c r="B47" s="40" t="s">
        <v>75</v>
      </c>
      <c r="C47" s="40">
        <v>83</v>
      </c>
      <c r="D47" s="54"/>
    </row>
    <row r="48" spans="1:4" x14ac:dyDescent="0.2">
      <c r="A48" s="40" t="s">
        <v>7</v>
      </c>
      <c r="B48" s="40" t="s">
        <v>70</v>
      </c>
      <c r="C48" s="40">
        <v>20</v>
      </c>
      <c r="D48" s="54"/>
    </row>
    <row r="49" spans="1:4" x14ac:dyDescent="0.2">
      <c r="A49" s="40" t="s">
        <v>8</v>
      </c>
      <c r="B49" s="40" t="s">
        <v>9</v>
      </c>
      <c r="C49" s="40">
        <v>52</v>
      </c>
      <c r="D49" s="54"/>
    </row>
    <row r="50" spans="1:4" x14ac:dyDescent="0.2">
      <c r="A50" s="40" t="s">
        <v>11</v>
      </c>
      <c r="B50" s="40" t="s">
        <v>10</v>
      </c>
      <c r="C50" s="40">
        <v>40</v>
      </c>
      <c r="D50" s="54"/>
    </row>
    <row r="51" spans="1:4" x14ac:dyDescent="0.2">
      <c r="A51" s="40" t="s">
        <v>17</v>
      </c>
      <c r="B51" s="40" t="s">
        <v>77</v>
      </c>
      <c r="C51" s="40">
        <v>10</v>
      </c>
      <c r="D51" s="54"/>
    </row>
    <row r="52" spans="1:4" ht="25.5" x14ac:dyDescent="0.2">
      <c r="A52" s="40" t="s">
        <v>53</v>
      </c>
      <c r="B52" s="40" t="s">
        <v>74</v>
      </c>
      <c r="C52" s="40">
        <v>15</v>
      </c>
      <c r="D52" s="54"/>
    </row>
    <row r="53" spans="1:4" x14ac:dyDescent="0.2">
      <c r="A53" s="40" t="s">
        <v>32</v>
      </c>
      <c r="B53" s="40" t="s">
        <v>76</v>
      </c>
      <c r="C53" s="40">
        <v>15</v>
      </c>
      <c r="D53" s="54"/>
    </row>
    <row r="54" spans="1:4" x14ac:dyDescent="0.2">
      <c r="A54" s="40" t="s">
        <v>41</v>
      </c>
      <c r="B54" s="40" t="s">
        <v>42</v>
      </c>
      <c r="C54" s="40">
        <v>5</v>
      </c>
      <c r="D54" s="54"/>
    </row>
    <row r="55" spans="1:4" ht="25.5" x14ac:dyDescent="0.2">
      <c r="A55" s="40" t="s">
        <v>50</v>
      </c>
      <c r="B55" s="40" t="s">
        <v>78</v>
      </c>
      <c r="C55" s="40">
        <v>5</v>
      </c>
      <c r="D55" s="54"/>
    </row>
    <row r="56" spans="1:4" ht="38.25" x14ac:dyDescent="0.2">
      <c r="A56" s="40" t="s">
        <v>49</v>
      </c>
      <c r="B56" s="40" t="s">
        <v>72</v>
      </c>
      <c r="C56" s="40">
        <v>40</v>
      </c>
      <c r="D56" s="54"/>
    </row>
    <row r="57" spans="1:4" x14ac:dyDescent="0.2">
      <c r="A57" s="40" t="s">
        <v>48</v>
      </c>
      <c r="B57" s="40" t="s">
        <v>69</v>
      </c>
      <c r="C57" s="40">
        <v>15</v>
      </c>
      <c r="D57" s="54"/>
    </row>
    <row r="58" spans="1:4" x14ac:dyDescent="0.2">
      <c r="A58" s="62" t="s">
        <v>40</v>
      </c>
      <c r="B58" s="62"/>
      <c r="C58" s="41">
        <f>SUM(C47:C57)</f>
        <v>300</v>
      </c>
      <c r="D58" s="16">
        <v>2.12</v>
      </c>
    </row>
    <row r="59" spans="1:4" x14ac:dyDescent="0.2">
      <c r="A59" s="50" t="s">
        <v>36</v>
      </c>
      <c r="B59" s="51" t="s">
        <v>60</v>
      </c>
      <c r="C59" s="66" t="s">
        <v>81</v>
      </c>
      <c r="D59" s="66"/>
    </row>
    <row r="60" spans="1:4" x14ac:dyDescent="0.2">
      <c r="A60" s="40" t="s">
        <v>39</v>
      </c>
      <c r="B60" s="40" t="s">
        <v>68</v>
      </c>
      <c r="C60" s="40">
        <v>35</v>
      </c>
      <c r="D60" s="61"/>
    </row>
    <row r="61" spans="1:4" x14ac:dyDescent="0.2">
      <c r="A61" s="40" t="s">
        <v>43</v>
      </c>
      <c r="B61" s="40" t="s">
        <v>44</v>
      </c>
      <c r="C61" s="40">
        <v>100</v>
      </c>
      <c r="D61" s="61"/>
    </row>
    <row r="62" spans="1:4" x14ac:dyDescent="0.2">
      <c r="A62" s="40" t="s">
        <v>38</v>
      </c>
      <c r="B62" s="40" t="s">
        <v>37</v>
      </c>
      <c r="C62" s="40">
        <v>21</v>
      </c>
      <c r="D62" s="61"/>
    </row>
    <row r="63" spans="1:4" x14ac:dyDescent="0.2">
      <c r="A63" s="40" t="s">
        <v>7</v>
      </c>
      <c r="B63" s="40" t="s">
        <v>70</v>
      </c>
      <c r="C63" s="40">
        <v>24</v>
      </c>
      <c r="D63" s="61"/>
    </row>
    <row r="64" spans="1:4" x14ac:dyDescent="0.2">
      <c r="A64" s="40" t="s">
        <v>8</v>
      </c>
      <c r="B64" s="40" t="s">
        <v>9</v>
      </c>
      <c r="C64" s="40">
        <v>120</v>
      </c>
      <c r="D64" s="61"/>
    </row>
    <row r="65" spans="1:4" x14ac:dyDescent="0.2">
      <c r="A65" s="62" t="s">
        <v>40</v>
      </c>
      <c r="B65" s="62"/>
      <c r="C65" s="41">
        <f>SUM(C60:C64)</f>
        <v>300</v>
      </c>
      <c r="D65" s="16">
        <v>0.03</v>
      </c>
    </row>
    <row r="66" spans="1:4" x14ac:dyDescent="0.2">
      <c r="A66" s="31" t="s">
        <v>36</v>
      </c>
      <c r="B66" s="17" t="s">
        <v>57</v>
      </c>
      <c r="C66" s="67" t="s">
        <v>80</v>
      </c>
      <c r="D66" s="67"/>
    </row>
    <row r="67" spans="1:4" x14ac:dyDescent="0.2">
      <c r="A67" s="40" t="s">
        <v>39</v>
      </c>
      <c r="B67" s="40" t="s">
        <v>68</v>
      </c>
      <c r="C67" s="40">
        <v>20</v>
      </c>
      <c r="D67" s="61"/>
    </row>
    <row r="68" spans="1:4" x14ac:dyDescent="0.2">
      <c r="A68" s="40" t="s">
        <v>43</v>
      </c>
      <c r="B68" s="40" t="s">
        <v>44</v>
      </c>
      <c r="C68" s="40">
        <v>15</v>
      </c>
      <c r="D68" s="61"/>
    </row>
    <row r="69" spans="1:4" x14ac:dyDescent="0.2">
      <c r="A69" s="40" t="s">
        <v>8</v>
      </c>
      <c r="B69" s="40" t="s">
        <v>9</v>
      </c>
      <c r="C69" s="40">
        <v>15</v>
      </c>
      <c r="D69" s="61"/>
    </row>
    <row r="70" spans="1:4" x14ac:dyDescent="0.2">
      <c r="A70" s="68" t="s">
        <v>40</v>
      </c>
      <c r="B70" s="68"/>
      <c r="C70" s="52">
        <f>SUM(C67:C69)</f>
        <v>50</v>
      </c>
      <c r="D70" s="53">
        <v>0.26</v>
      </c>
    </row>
    <row r="71" spans="1:4" ht="50.1" customHeight="1" x14ac:dyDescent="0.2">
      <c r="A71" s="69" t="s">
        <v>85</v>
      </c>
      <c r="B71" s="69"/>
      <c r="C71" s="69"/>
      <c r="D71" s="69"/>
    </row>
  </sheetData>
  <mergeCells count="23">
    <mergeCell ref="A65:B65"/>
    <mergeCell ref="C66:D66"/>
    <mergeCell ref="D67:D69"/>
    <mergeCell ref="A70:B70"/>
    <mergeCell ref="A71:D71"/>
    <mergeCell ref="D60:D64"/>
    <mergeCell ref="A20:B20"/>
    <mergeCell ref="C21:D21"/>
    <mergeCell ref="D22:D33"/>
    <mergeCell ref="A34:B34"/>
    <mergeCell ref="C35:D35"/>
    <mergeCell ref="D36:D44"/>
    <mergeCell ref="A45:B45"/>
    <mergeCell ref="C46:D46"/>
    <mergeCell ref="D47:D57"/>
    <mergeCell ref="A58:B58"/>
    <mergeCell ref="C59:D59"/>
    <mergeCell ref="D7:D19"/>
    <mergeCell ref="A1:D1"/>
    <mergeCell ref="A2:D2"/>
    <mergeCell ref="A3:D3"/>
    <mergeCell ref="A4:B4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6"/>
  <sheetViews>
    <sheetView view="pageBreakPreview" zoomScale="70" zoomScaleNormal="85" zoomScaleSheetLayoutView="70" workbookViewId="0">
      <selection activeCell="N5" sqref="N5"/>
    </sheetView>
  </sheetViews>
  <sheetFormatPr defaultRowHeight="18" x14ac:dyDescent="0.25"/>
  <cols>
    <col min="1" max="1" width="8.42578125" style="4" customWidth="1"/>
    <col min="2" max="2" width="52.28515625" style="4" customWidth="1"/>
    <col min="3" max="3" width="17" style="9" customWidth="1"/>
    <col min="4" max="7" width="10" style="4" customWidth="1"/>
    <col min="8" max="8" width="16.85546875" style="23" customWidth="1"/>
    <col min="9" max="14" width="17.140625" style="4" customWidth="1"/>
    <col min="15" max="16384" width="9.140625" style="4"/>
  </cols>
  <sheetData>
    <row r="1" spans="1:14" s="9" customFormat="1" ht="57.75" customHeight="1" x14ac:dyDescent="0.25">
      <c r="A1" s="72" t="s">
        <v>63</v>
      </c>
      <c r="B1" s="73"/>
      <c r="C1" s="74">
        <v>43416</v>
      </c>
      <c r="D1" s="72"/>
      <c r="E1" s="72"/>
      <c r="F1" s="72"/>
      <c r="G1" s="75" t="s">
        <v>64</v>
      </c>
      <c r="H1" s="75"/>
    </row>
    <row r="2" spans="1:14" ht="21" customHeight="1" x14ac:dyDescent="0.2">
      <c r="A2" s="76" t="s">
        <v>86</v>
      </c>
      <c r="B2" s="77"/>
      <c r="C2" s="77"/>
      <c r="D2" s="77"/>
      <c r="E2" s="77"/>
      <c r="F2" s="77"/>
      <c r="G2" s="77"/>
      <c r="H2" s="77"/>
    </row>
    <row r="3" spans="1:14" ht="12.75" customHeight="1" thickBot="1" x14ac:dyDescent="0.25">
      <c r="A3" s="78" t="s">
        <v>55</v>
      </c>
      <c r="B3" s="79"/>
      <c r="C3" s="79"/>
      <c r="D3" s="79"/>
      <c r="E3" s="79"/>
      <c r="F3" s="79"/>
      <c r="G3" s="79"/>
      <c r="H3" s="79"/>
    </row>
    <row r="4" spans="1:14" s="8" customFormat="1" ht="38.25" customHeight="1" thickBot="1" x14ac:dyDescent="0.25">
      <c r="A4" s="80" t="s">
        <v>45</v>
      </c>
      <c r="B4" s="81"/>
      <c r="C4" s="18" t="s">
        <v>22</v>
      </c>
      <c r="D4" s="18" t="s">
        <v>12</v>
      </c>
      <c r="E4" s="18" t="s">
        <v>13</v>
      </c>
      <c r="F4" s="18" t="s">
        <v>14</v>
      </c>
      <c r="G4" s="18" t="s">
        <v>15</v>
      </c>
      <c r="H4" s="19" t="s">
        <v>82</v>
      </c>
      <c r="I4" s="5" t="s">
        <v>23</v>
      </c>
      <c r="J4" s="6" t="s">
        <v>24</v>
      </c>
      <c r="K4" s="7" t="s">
        <v>25</v>
      </c>
      <c r="L4" s="33" t="s">
        <v>61</v>
      </c>
      <c r="M4" s="33" t="s">
        <v>62</v>
      </c>
      <c r="N4" s="34" t="s">
        <v>56</v>
      </c>
    </row>
    <row r="5" spans="1:14" ht="85.5" customHeight="1" thickBot="1" x14ac:dyDescent="0.25">
      <c r="A5" s="82" t="s">
        <v>2</v>
      </c>
      <c r="B5" s="25" t="s">
        <v>26</v>
      </c>
      <c r="C5" s="32" t="s">
        <v>83</v>
      </c>
      <c r="D5" s="26">
        <f t="shared" ref="D5:D7" si="0">F5+E5</f>
        <v>500</v>
      </c>
      <c r="E5" s="26">
        <v>100</v>
      </c>
      <c r="F5" s="26">
        <v>400</v>
      </c>
      <c r="G5" s="26">
        <v>100</v>
      </c>
      <c r="H5" s="20">
        <f>(F5-G5)*0.8</f>
        <v>240</v>
      </c>
      <c r="I5" s="35">
        <v>442</v>
      </c>
      <c r="J5" s="36">
        <v>240</v>
      </c>
      <c r="K5" s="37">
        <f t="shared" ref="K5:K10" si="1">H5-J5</f>
        <v>0</v>
      </c>
      <c r="L5" s="38">
        <v>9.6300000000000008</v>
      </c>
      <c r="M5" s="38">
        <v>31</v>
      </c>
      <c r="N5" s="38">
        <f>H5*24*L5*M5</f>
        <v>1719532.8</v>
      </c>
    </row>
    <row r="6" spans="1:14" ht="85.5" customHeight="1" thickBot="1" x14ac:dyDescent="0.25">
      <c r="A6" s="83"/>
      <c r="B6" s="27" t="s">
        <v>27</v>
      </c>
      <c r="C6" s="32" t="s">
        <v>83</v>
      </c>
      <c r="D6" s="28">
        <f t="shared" si="0"/>
        <v>900</v>
      </c>
      <c r="E6" s="29">
        <v>100</v>
      </c>
      <c r="F6" s="29">
        <v>800</v>
      </c>
      <c r="G6" s="29">
        <v>150</v>
      </c>
      <c r="H6" s="30">
        <f>F6-G6</f>
        <v>650</v>
      </c>
      <c r="I6" s="35">
        <v>1076</v>
      </c>
      <c r="J6" s="36">
        <v>650</v>
      </c>
      <c r="K6" s="37">
        <f t="shared" si="1"/>
        <v>0</v>
      </c>
      <c r="L6" s="38">
        <v>0.02</v>
      </c>
      <c r="M6" s="38">
        <v>31</v>
      </c>
      <c r="N6" s="38">
        <f t="shared" ref="N6:N10" si="2">H6*24*L6*M6</f>
        <v>9672</v>
      </c>
    </row>
    <row r="7" spans="1:14" ht="85.5" customHeight="1" thickBot="1" x14ac:dyDescent="0.25">
      <c r="A7" s="83"/>
      <c r="B7" s="27" t="s">
        <v>65</v>
      </c>
      <c r="C7" s="32" t="s">
        <v>83</v>
      </c>
      <c r="D7" s="28">
        <f t="shared" si="0"/>
        <v>400</v>
      </c>
      <c r="E7" s="29">
        <v>100</v>
      </c>
      <c r="F7" s="29">
        <v>300</v>
      </c>
      <c r="G7" s="29">
        <v>0</v>
      </c>
      <c r="H7" s="30">
        <f>F7-G7</f>
        <v>300</v>
      </c>
      <c r="I7" s="35">
        <v>436</v>
      </c>
      <c r="J7" s="36">
        <v>300</v>
      </c>
      <c r="K7" s="37">
        <f t="shared" si="1"/>
        <v>0</v>
      </c>
      <c r="L7" s="38">
        <v>0.03</v>
      </c>
      <c r="M7" s="38">
        <v>31</v>
      </c>
      <c r="N7" s="38">
        <f t="shared" si="2"/>
        <v>6696</v>
      </c>
    </row>
    <row r="8" spans="1:14" ht="85.5" customHeight="1" thickBot="1" x14ac:dyDescent="0.25">
      <c r="A8" s="84" t="s">
        <v>16</v>
      </c>
      <c r="B8" s="1" t="s">
        <v>28</v>
      </c>
      <c r="C8" s="3" t="s">
        <v>83</v>
      </c>
      <c r="D8" s="2">
        <f t="shared" ref="D8:D10" si="3">E8+F8</f>
        <v>450</v>
      </c>
      <c r="E8" s="2">
        <v>100</v>
      </c>
      <c r="F8" s="2">
        <v>350</v>
      </c>
      <c r="G8" s="2">
        <v>100</v>
      </c>
      <c r="H8" s="21">
        <f>(F8-G8)*0.8</f>
        <v>200</v>
      </c>
      <c r="I8" s="35">
        <v>470</v>
      </c>
      <c r="J8" s="36">
        <v>200</v>
      </c>
      <c r="K8" s="37">
        <f t="shared" si="1"/>
        <v>0</v>
      </c>
      <c r="L8" s="39">
        <v>0.22</v>
      </c>
      <c r="M8" s="38">
        <v>31</v>
      </c>
      <c r="N8" s="38">
        <f t="shared" si="2"/>
        <v>32736</v>
      </c>
    </row>
    <row r="9" spans="1:14" ht="85.5" customHeight="1" thickBot="1" x14ac:dyDescent="0.25">
      <c r="A9" s="85"/>
      <c r="B9" s="1" t="s">
        <v>29</v>
      </c>
      <c r="C9" s="3" t="s">
        <v>83</v>
      </c>
      <c r="D9" s="22">
        <f t="shared" si="3"/>
        <v>600</v>
      </c>
      <c r="E9" s="22">
        <v>100</v>
      </c>
      <c r="F9" s="22">
        <v>500</v>
      </c>
      <c r="G9" s="22">
        <v>200</v>
      </c>
      <c r="H9" s="21">
        <f>F9-G9</f>
        <v>300</v>
      </c>
      <c r="I9" s="35">
        <v>751</v>
      </c>
      <c r="J9" s="36">
        <v>300</v>
      </c>
      <c r="K9" s="37">
        <f t="shared" si="1"/>
        <v>0</v>
      </c>
      <c r="L9" s="39">
        <v>2.12</v>
      </c>
      <c r="M9" s="38">
        <v>31</v>
      </c>
      <c r="N9" s="38">
        <f t="shared" si="2"/>
        <v>473184</v>
      </c>
    </row>
    <row r="10" spans="1:14" ht="85.5" customHeight="1" thickBot="1" x14ac:dyDescent="0.25">
      <c r="A10" s="86"/>
      <c r="B10" s="1" t="s">
        <v>30</v>
      </c>
      <c r="C10" s="3" t="s">
        <v>83</v>
      </c>
      <c r="D10" s="22">
        <f t="shared" si="3"/>
        <v>150</v>
      </c>
      <c r="E10" s="22">
        <v>100</v>
      </c>
      <c r="F10" s="22">
        <v>50</v>
      </c>
      <c r="G10" s="22">
        <v>0</v>
      </c>
      <c r="H10" s="21">
        <f>F10-G10</f>
        <v>50</v>
      </c>
      <c r="I10" s="35">
        <v>96</v>
      </c>
      <c r="J10" s="36">
        <v>50</v>
      </c>
      <c r="K10" s="37">
        <f t="shared" si="1"/>
        <v>0</v>
      </c>
      <c r="L10" s="39">
        <v>0.26</v>
      </c>
      <c r="M10" s="38">
        <v>31</v>
      </c>
      <c r="N10" s="38">
        <f t="shared" si="2"/>
        <v>9672</v>
      </c>
    </row>
    <row r="11" spans="1:14" ht="22.5" customHeight="1" x14ac:dyDescent="0.2">
      <c r="A11" s="70"/>
      <c r="B11" s="71"/>
      <c r="C11" s="71"/>
      <c r="D11" s="71"/>
      <c r="E11" s="71"/>
      <c r="F11" s="71"/>
      <c r="G11" s="71"/>
      <c r="H11" s="71"/>
      <c r="N11" s="24">
        <f>SUM(N5:N10)</f>
        <v>2251492.7999999998</v>
      </c>
    </row>
    <row r="12" spans="1:14" ht="15.75" x14ac:dyDescent="0.25">
      <c r="H12" s="4"/>
    </row>
    <row r="14" spans="1:14" ht="15.75" customHeight="1" x14ac:dyDescent="0.25"/>
    <row r="27" spans="3:8" ht="15.75" customHeight="1" x14ac:dyDescent="0.2">
      <c r="C27" s="4"/>
      <c r="H27" s="4"/>
    </row>
    <row r="37" spans="3:8" ht="12.75" customHeight="1" x14ac:dyDescent="0.2">
      <c r="C37" s="4"/>
      <c r="H37" s="4"/>
    </row>
    <row r="38" spans="3:8" ht="12.75" customHeight="1" x14ac:dyDescent="0.2">
      <c r="C38" s="4"/>
      <c r="H38" s="4"/>
    </row>
    <row r="39" spans="3:8" ht="15.95" customHeight="1" x14ac:dyDescent="0.2">
      <c r="C39" s="4"/>
      <c r="H39" s="4"/>
    </row>
    <row r="40" spans="3:8" ht="15.95" customHeight="1" x14ac:dyDescent="0.2">
      <c r="C40" s="4"/>
      <c r="H40" s="4"/>
    </row>
    <row r="41" spans="3:8" ht="15.95" customHeight="1" x14ac:dyDescent="0.2">
      <c r="C41" s="4"/>
      <c r="H41" s="4"/>
    </row>
    <row r="42" spans="3:8" ht="15.95" customHeight="1" x14ac:dyDescent="0.2">
      <c r="C42" s="4"/>
      <c r="H42" s="4"/>
    </row>
    <row r="43" spans="3:8" ht="15.95" customHeight="1" x14ac:dyDescent="0.2">
      <c r="C43" s="4"/>
      <c r="H43" s="4"/>
    </row>
    <row r="45" spans="3:8" ht="15.95" customHeight="1" x14ac:dyDescent="0.2">
      <c r="C45" s="4"/>
      <c r="H45" s="4"/>
    </row>
    <row r="46" spans="3:8" ht="15.95" customHeight="1" x14ac:dyDescent="0.2">
      <c r="C46" s="4"/>
      <c r="H46" s="4"/>
    </row>
    <row r="47" spans="3:8" ht="15.95" customHeight="1" x14ac:dyDescent="0.2">
      <c r="C47" s="4"/>
      <c r="H47" s="4"/>
    </row>
    <row r="48" spans="3:8" ht="15.95" customHeight="1" x14ac:dyDescent="0.2">
      <c r="C48" s="4"/>
      <c r="H48" s="4"/>
    </row>
    <row r="49" spans="3:8" ht="15.95" customHeight="1" x14ac:dyDescent="0.2">
      <c r="C49" s="4"/>
      <c r="H49" s="4"/>
    </row>
    <row r="50" spans="3:8" ht="15.95" customHeight="1" x14ac:dyDescent="0.2">
      <c r="C50" s="4"/>
      <c r="H50" s="4"/>
    </row>
    <row r="51" spans="3:8" ht="15.95" customHeight="1" x14ac:dyDescent="0.2">
      <c r="C51" s="4"/>
      <c r="H51" s="4"/>
    </row>
    <row r="52" spans="3:8" ht="15.95" customHeight="1" x14ac:dyDescent="0.2">
      <c r="C52" s="4"/>
      <c r="H52" s="4"/>
    </row>
    <row r="53" spans="3:8" ht="15.95" customHeight="1" x14ac:dyDescent="0.2">
      <c r="C53" s="4"/>
      <c r="H53" s="4"/>
    </row>
    <row r="54" spans="3:8" ht="15.95" customHeight="1" x14ac:dyDescent="0.2">
      <c r="C54" s="4"/>
      <c r="H54" s="4"/>
    </row>
    <row r="55" spans="3:8" ht="15.95" customHeight="1" x14ac:dyDescent="0.2">
      <c r="C55" s="4"/>
      <c r="H55" s="4"/>
    </row>
    <row r="56" spans="3:8" ht="15.95" customHeight="1" x14ac:dyDescent="0.2">
      <c r="C56" s="4"/>
      <c r="H56" s="4"/>
    </row>
    <row r="57" spans="3:8" ht="15.95" customHeight="1" x14ac:dyDescent="0.2">
      <c r="C57" s="4"/>
      <c r="H57" s="4"/>
    </row>
    <row r="58" spans="3:8" ht="15.95" customHeight="1" x14ac:dyDescent="0.2">
      <c r="C58" s="4"/>
      <c r="H58" s="4"/>
    </row>
    <row r="59" spans="3:8" ht="15.95" customHeight="1" x14ac:dyDescent="0.2">
      <c r="C59" s="4"/>
      <c r="H59" s="4"/>
    </row>
    <row r="60" spans="3:8" ht="15.95" customHeight="1" x14ac:dyDescent="0.2">
      <c r="C60" s="4"/>
      <c r="H60" s="4"/>
    </row>
    <row r="61" spans="3:8" ht="15.95" customHeight="1" x14ac:dyDescent="0.2">
      <c r="C61" s="4"/>
      <c r="H61" s="4"/>
    </row>
    <row r="62" spans="3:8" ht="15.95" customHeight="1" x14ac:dyDescent="0.2">
      <c r="C62" s="4"/>
      <c r="H62" s="4"/>
    </row>
    <row r="63" spans="3:8" ht="15.95" customHeight="1" x14ac:dyDescent="0.2">
      <c r="C63" s="4"/>
      <c r="H63" s="4"/>
    </row>
    <row r="64" spans="3:8" ht="15.95" customHeight="1" x14ac:dyDescent="0.2">
      <c r="C64" s="4"/>
      <c r="H64" s="4"/>
    </row>
    <row r="65" spans="3:8" ht="15.95" customHeight="1" x14ac:dyDescent="0.2">
      <c r="C65" s="4"/>
      <c r="H65" s="4"/>
    </row>
    <row r="66" spans="3:8" ht="15.95" customHeight="1" x14ac:dyDescent="0.2">
      <c r="C66" s="4"/>
      <c r="H66" s="4"/>
    </row>
    <row r="67" spans="3:8" ht="15.95" customHeight="1" x14ac:dyDescent="0.2">
      <c r="C67" s="4"/>
      <c r="H67" s="4"/>
    </row>
    <row r="70" spans="3:8" ht="12.75" customHeight="1" x14ac:dyDescent="0.2">
      <c r="C70" s="4"/>
      <c r="H70" s="4"/>
    </row>
    <row r="71" spans="3:8" ht="12.75" customHeight="1" x14ac:dyDescent="0.2">
      <c r="C71" s="4"/>
      <c r="H71" s="4"/>
    </row>
    <row r="72" spans="3:8" ht="15.95" customHeight="1" x14ac:dyDescent="0.2">
      <c r="C72" s="4"/>
      <c r="H72" s="4"/>
    </row>
    <row r="73" spans="3:8" ht="15.95" customHeight="1" x14ac:dyDescent="0.2">
      <c r="C73" s="4"/>
      <c r="H73" s="4"/>
    </row>
    <row r="74" spans="3:8" ht="15.95" customHeight="1" x14ac:dyDescent="0.2">
      <c r="C74" s="4"/>
      <c r="H74" s="4"/>
    </row>
    <row r="75" spans="3:8" ht="15.95" customHeight="1" x14ac:dyDescent="0.2">
      <c r="C75" s="4"/>
      <c r="H75" s="4"/>
    </row>
    <row r="76" spans="3:8" ht="15.95" customHeight="1" x14ac:dyDescent="0.2">
      <c r="C76" s="4"/>
      <c r="H76" s="4"/>
    </row>
    <row r="77" spans="3:8" ht="12.75" customHeight="1" x14ac:dyDescent="0.2">
      <c r="C77" s="4"/>
      <c r="H77" s="4"/>
    </row>
    <row r="78" spans="3:8" ht="15.95" customHeight="1" x14ac:dyDescent="0.2">
      <c r="C78" s="4"/>
      <c r="H78" s="4"/>
    </row>
    <row r="79" spans="3:8" ht="15.95" customHeight="1" x14ac:dyDescent="0.2">
      <c r="C79" s="4"/>
      <c r="H79" s="4"/>
    </row>
    <row r="80" spans="3:8" ht="15.95" customHeight="1" x14ac:dyDescent="0.2">
      <c r="C80" s="4"/>
      <c r="H80" s="4"/>
    </row>
    <row r="81" spans="3:8" ht="15.95" customHeight="1" x14ac:dyDescent="0.2">
      <c r="C81" s="4"/>
      <c r="H81" s="4"/>
    </row>
    <row r="82" spans="3:8" ht="15.95" customHeight="1" x14ac:dyDescent="0.2">
      <c r="C82" s="4"/>
      <c r="H82" s="4"/>
    </row>
    <row r="83" spans="3:8" ht="15.95" customHeight="1" x14ac:dyDescent="0.2">
      <c r="C83" s="4"/>
      <c r="H83" s="4"/>
    </row>
    <row r="84" spans="3:8" ht="15.95" customHeight="1" x14ac:dyDescent="0.2">
      <c r="C84" s="4"/>
      <c r="H84" s="4"/>
    </row>
    <row r="85" spans="3:8" ht="15.95" customHeight="1" x14ac:dyDescent="0.2">
      <c r="C85" s="4"/>
      <c r="H85" s="4"/>
    </row>
    <row r="86" spans="3:8" ht="15.95" customHeight="1" x14ac:dyDescent="0.2">
      <c r="C86" s="4"/>
      <c r="H86" s="4"/>
    </row>
    <row r="87" spans="3:8" ht="15.95" customHeight="1" x14ac:dyDescent="0.2">
      <c r="C87" s="4"/>
      <c r="H87" s="4"/>
    </row>
    <row r="88" spans="3:8" ht="15.95" customHeight="1" x14ac:dyDescent="0.2">
      <c r="C88" s="4"/>
      <c r="H88" s="4"/>
    </row>
    <row r="89" spans="3:8" ht="15.95" customHeight="1" x14ac:dyDescent="0.2">
      <c r="C89" s="4"/>
      <c r="H89" s="4"/>
    </row>
    <row r="90" spans="3:8" ht="15.95" customHeight="1" x14ac:dyDescent="0.2">
      <c r="C90" s="4"/>
      <c r="H90" s="4"/>
    </row>
    <row r="91" spans="3:8" ht="15.95" customHeight="1" x14ac:dyDescent="0.2">
      <c r="C91" s="4"/>
      <c r="H91" s="4"/>
    </row>
    <row r="92" spans="3:8" ht="15.95" customHeight="1" x14ac:dyDescent="0.2">
      <c r="C92" s="4"/>
      <c r="H92" s="4"/>
    </row>
    <row r="93" spans="3:8" ht="15.95" customHeight="1" x14ac:dyDescent="0.2">
      <c r="C93" s="4"/>
      <c r="H93" s="4"/>
    </row>
    <row r="94" spans="3:8" ht="15.95" customHeight="1" x14ac:dyDescent="0.2">
      <c r="C94" s="4"/>
      <c r="H94" s="4"/>
    </row>
    <row r="95" spans="3:8" ht="15.95" customHeight="1" x14ac:dyDescent="0.2">
      <c r="C95" s="4"/>
      <c r="H95" s="4"/>
    </row>
    <row r="96" spans="3:8" ht="15.95" customHeight="1" x14ac:dyDescent="0.2">
      <c r="C96" s="4"/>
      <c r="H96" s="4"/>
    </row>
    <row r="97" spans="3:8" ht="15.95" customHeight="1" x14ac:dyDescent="0.2">
      <c r="C97" s="4"/>
      <c r="H97" s="4"/>
    </row>
    <row r="98" spans="3:8" ht="15.95" customHeight="1" x14ac:dyDescent="0.2">
      <c r="C98" s="4"/>
      <c r="H98" s="4"/>
    </row>
    <row r="99" spans="3:8" ht="15.95" customHeight="1" x14ac:dyDescent="0.2">
      <c r="C99" s="4"/>
      <c r="H99" s="4"/>
    </row>
    <row r="100" spans="3:8" ht="15.95" customHeight="1" x14ac:dyDescent="0.2">
      <c r="C100" s="4"/>
      <c r="H100" s="4"/>
    </row>
    <row r="103" spans="3:8" ht="12.75" customHeight="1" x14ac:dyDescent="0.2">
      <c r="C103" s="4"/>
      <c r="H103" s="4"/>
    </row>
    <row r="104" spans="3:8" ht="12.75" customHeight="1" x14ac:dyDescent="0.2">
      <c r="C104" s="4"/>
      <c r="H104" s="4"/>
    </row>
    <row r="105" spans="3:8" ht="15.95" customHeight="1" x14ac:dyDescent="0.2">
      <c r="C105" s="4"/>
      <c r="H105" s="4"/>
    </row>
    <row r="106" spans="3:8" ht="15.95" customHeight="1" x14ac:dyDescent="0.2">
      <c r="C106" s="4"/>
      <c r="H106" s="4"/>
    </row>
    <row r="107" spans="3:8" ht="15.95" customHeight="1" x14ac:dyDescent="0.2">
      <c r="C107" s="4"/>
      <c r="H107" s="4"/>
    </row>
    <row r="108" spans="3:8" ht="15.95" customHeight="1" x14ac:dyDescent="0.2">
      <c r="C108" s="4"/>
      <c r="H108" s="4"/>
    </row>
    <row r="109" spans="3:8" ht="15.95" customHeight="1" x14ac:dyDescent="0.2">
      <c r="C109" s="4"/>
      <c r="H109" s="4"/>
    </row>
    <row r="111" spans="3:8" ht="15.95" customHeight="1" x14ac:dyDescent="0.2">
      <c r="C111" s="4"/>
      <c r="H111" s="4"/>
    </row>
    <row r="112" spans="3:8" ht="15.95" customHeight="1" x14ac:dyDescent="0.2">
      <c r="C112" s="4"/>
      <c r="H112" s="4"/>
    </row>
    <row r="113" spans="3:8" ht="15.95" customHeight="1" x14ac:dyDescent="0.2">
      <c r="C113" s="4"/>
      <c r="H113" s="4"/>
    </row>
    <row r="114" spans="3:8" ht="15.95" customHeight="1" x14ac:dyDescent="0.2">
      <c r="C114" s="4"/>
      <c r="H114" s="4"/>
    </row>
    <row r="115" spans="3:8" ht="15.95" customHeight="1" x14ac:dyDescent="0.2">
      <c r="C115" s="4"/>
      <c r="H115" s="4"/>
    </row>
    <row r="116" spans="3:8" ht="15.95" customHeight="1" x14ac:dyDescent="0.2">
      <c r="C116" s="4"/>
      <c r="H116" s="4"/>
    </row>
    <row r="117" spans="3:8" ht="15.95" customHeight="1" x14ac:dyDescent="0.2">
      <c r="C117" s="4"/>
      <c r="H117" s="4"/>
    </row>
    <row r="118" spans="3:8" ht="15.95" customHeight="1" x14ac:dyDescent="0.2">
      <c r="C118" s="4"/>
      <c r="H118" s="4"/>
    </row>
    <row r="119" spans="3:8" ht="15.95" customHeight="1" x14ac:dyDescent="0.2">
      <c r="C119" s="4"/>
      <c r="H119" s="4"/>
    </row>
    <row r="120" spans="3:8" ht="15.95" customHeight="1" x14ac:dyDescent="0.2">
      <c r="C120" s="4"/>
      <c r="H120" s="4"/>
    </row>
    <row r="121" spans="3:8" ht="15.95" customHeight="1" x14ac:dyDescent="0.2">
      <c r="C121" s="4"/>
      <c r="H121" s="4"/>
    </row>
    <row r="122" spans="3:8" ht="15.95" customHeight="1" x14ac:dyDescent="0.2">
      <c r="C122" s="4"/>
      <c r="H122" s="4"/>
    </row>
    <row r="123" spans="3:8" ht="15.95" customHeight="1" x14ac:dyDescent="0.2">
      <c r="C123" s="4"/>
      <c r="H123" s="4"/>
    </row>
    <row r="124" spans="3:8" ht="15.95" customHeight="1" x14ac:dyDescent="0.2">
      <c r="C124" s="4"/>
      <c r="H124" s="4"/>
    </row>
    <row r="125" spans="3:8" ht="15.95" customHeight="1" x14ac:dyDescent="0.2">
      <c r="C125" s="4"/>
      <c r="H125" s="4"/>
    </row>
    <row r="126" spans="3:8" ht="15.95" customHeight="1" x14ac:dyDescent="0.2">
      <c r="C126" s="4"/>
      <c r="H126" s="4"/>
    </row>
    <row r="127" spans="3:8" ht="15.95" customHeight="1" x14ac:dyDescent="0.2">
      <c r="C127" s="4"/>
      <c r="H127" s="4"/>
    </row>
    <row r="128" spans="3:8" ht="15.95" customHeight="1" x14ac:dyDescent="0.2">
      <c r="C128" s="4"/>
      <c r="H128" s="4"/>
    </row>
    <row r="129" spans="3:8" ht="15.95" customHeight="1" x14ac:dyDescent="0.2">
      <c r="C129" s="4"/>
      <c r="H129" s="4"/>
    </row>
    <row r="130" spans="3:8" ht="15.95" customHeight="1" x14ac:dyDescent="0.2">
      <c r="C130" s="4"/>
      <c r="H130" s="4"/>
    </row>
    <row r="131" spans="3:8" ht="15.95" customHeight="1" x14ac:dyDescent="0.2">
      <c r="C131" s="4"/>
      <c r="H131" s="4"/>
    </row>
    <row r="132" spans="3:8" ht="15.95" customHeight="1" x14ac:dyDescent="0.2">
      <c r="C132" s="4"/>
      <c r="H132" s="4"/>
    </row>
    <row r="133" spans="3:8" ht="15.95" customHeight="1" x14ac:dyDescent="0.2">
      <c r="C133" s="4"/>
      <c r="H133" s="4"/>
    </row>
    <row r="136" spans="3:8" ht="26.25" customHeight="1" x14ac:dyDescent="0.2">
      <c r="C136" s="4"/>
      <c r="H136" s="4"/>
    </row>
    <row r="139" spans="3:8" ht="27" customHeight="1" x14ac:dyDescent="0.2">
      <c r="C139" s="4"/>
      <c r="H139" s="4"/>
    </row>
    <row r="140" spans="3:8" ht="24.75" customHeight="1" x14ac:dyDescent="0.2">
      <c r="C140" s="4"/>
      <c r="H140" s="4"/>
    </row>
    <row r="141" spans="3:8" ht="25.5" customHeight="1" x14ac:dyDescent="0.2">
      <c r="C141" s="4"/>
      <c r="H141" s="4"/>
    </row>
    <row r="142" spans="3:8" ht="25.5" customHeight="1" x14ac:dyDescent="0.2">
      <c r="C142" s="4"/>
      <c r="H142" s="4"/>
    </row>
    <row r="147" spans="3:8" ht="12.75" customHeight="1" x14ac:dyDescent="0.2">
      <c r="C147" s="4"/>
      <c r="H147" s="4"/>
    </row>
    <row r="156" spans="3:8" ht="12.75" x14ac:dyDescent="0.2">
      <c r="C156" s="4"/>
      <c r="H156" s="4"/>
    </row>
  </sheetData>
  <mergeCells count="9">
    <mergeCell ref="A11:H11"/>
    <mergeCell ref="A1:B1"/>
    <mergeCell ref="C1:F1"/>
    <mergeCell ref="G1:H1"/>
    <mergeCell ref="A2:H2"/>
    <mergeCell ref="A3:H3"/>
    <mergeCell ref="A4:B4"/>
    <mergeCell ref="A5:A7"/>
    <mergeCell ref="A8:A10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2018-11-12T12:12:25Z</dcterms:modified>
</cp:coreProperties>
</file>